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8-204 Reko kotelny SKM Sladkého 13 Brno\Projekt\DPS\F_Výkaz  výměr\"/>
    </mc:Choice>
  </mc:AlternateContent>
  <xr:revisionPtr revIDLastSave="0" documentId="8_{C44206EA-BCE5-48DF-8640-FE85BC9FA2FC}" xr6:coauthVersionLast="31" xr6:coauthVersionMax="31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PS1 PJ1.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'PS1 PJ1.2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'PS1 PJ1.2 Pol'!$A$1:$W$59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G41" i="1"/>
  <c r="F41" i="1"/>
  <c r="G40" i="1"/>
  <c r="F40" i="1"/>
  <c r="H40" i="1" s="1"/>
  <c r="I40" i="1" s="1"/>
  <c r="G39" i="1"/>
  <c r="F39" i="1"/>
  <c r="F42" i="1" s="1"/>
  <c r="G49" i="12"/>
  <c r="G9" i="12"/>
  <c r="I9" i="12"/>
  <c r="I8" i="12" s="1"/>
  <c r="K9" i="12"/>
  <c r="M9" i="12"/>
  <c r="O9" i="12"/>
  <c r="O8" i="12" s="1"/>
  <c r="Q9" i="12"/>
  <c r="Q8" i="12" s="1"/>
  <c r="V9" i="12"/>
  <c r="G10" i="12"/>
  <c r="M10" i="12" s="1"/>
  <c r="I10" i="12"/>
  <c r="K10" i="12"/>
  <c r="K8" i="12" s="1"/>
  <c r="O10" i="12"/>
  <c r="Q10" i="12"/>
  <c r="V10" i="12"/>
  <c r="V8" i="12" s="1"/>
  <c r="G11" i="12"/>
  <c r="I11" i="12"/>
  <c r="K11" i="12"/>
  <c r="M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7" i="12"/>
  <c r="I17" i="12"/>
  <c r="K17" i="12"/>
  <c r="M17" i="12"/>
  <c r="O17" i="12"/>
  <c r="Q17" i="12"/>
  <c r="V17" i="12"/>
  <c r="G20" i="12"/>
  <c r="G8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K24" i="12"/>
  <c r="O24" i="12"/>
  <c r="V24" i="12"/>
  <c r="G25" i="12"/>
  <c r="I25" i="12"/>
  <c r="I24" i="12" s="1"/>
  <c r="K25" i="12"/>
  <c r="M25" i="12"/>
  <c r="M24" i="12" s="1"/>
  <c r="O25" i="12"/>
  <c r="Q25" i="12"/>
  <c r="Q24" i="12" s="1"/>
  <c r="V25" i="12"/>
  <c r="G26" i="12"/>
  <c r="K26" i="12"/>
  <c r="O26" i="12"/>
  <c r="V26" i="12"/>
  <c r="G27" i="12"/>
  <c r="I27" i="12"/>
  <c r="I26" i="12" s="1"/>
  <c r="K27" i="12"/>
  <c r="M27" i="12"/>
  <c r="M26" i="12" s="1"/>
  <c r="O27" i="12"/>
  <c r="Q27" i="12"/>
  <c r="Q26" i="12" s="1"/>
  <c r="V27" i="12"/>
  <c r="G30" i="12"/>
  <c r="K30" i="12"/>
  <c r="G31" i="12"/>
  <c r="I31" i="12"/>
  <c r="I30" i="12" s="1"/>
  <c r="K31" i="12"/>
  <c r="M31" i="12"/>
  <c r="O31" i="12"/>
  <c r="Q31" i="12"/>
  <c r="Q30" i="12" s="1"/>
  <c r="V31" i="12"/>
  <c r="G32" i="12"/>
  <c r="M32" i="12" s="1"/>
  <c r="I32" i="12"/>
  <c r="K32" i="12"/>
  <c r="O32" i="12"/>
  <c r="O30" i="12" s="1"/>
  <c r="Q32" i="12"/>
  <c r="V32" i="12"/>
  <c r="V30" i="12" s="1"/>
  <c r="G33" i="12"/>
  <c r="I33" i="12"/>
  <c r="K33" i="12"/>
  <c r="M33" i="12"/>
  <c r="O33" i="12"/>
  <c r="Q33" i="12"/>
  <c r="V33" i="12"/>
  <c r="G35" i="12"/>
  <c r="K35" i="12"/>
  <c r="O35" i="12"/>
  <c r="V35" i="12"/>
  <c r="G36" i="12"/>
  <c r="I36" i="12"/>
  <c r="I35" i="12" s="1"/>
  <c r="K36" i="12"/>
  <c r="M36" i="12"/>
  <c r="M35" i="12" s="1"/>
  <c r="O36" i="12"/>
  <c r="Q36" i="12"/>
  <c r="Q35" i="12" s="1"/>
  <c r="V36" i="12"/>
  <c r="G37" i="12"/>
  <c r="G38" i="12"/>
  <c r="I38" i="12"/>
  <c r="I37" i="12" s="1"/>
  <c r="K38" i="12"/>
  <c r="M38" i="12"/>
  <c r="O38" i="12"/>
  <c r="Q38" i="12"/>
  <c r="Q37" i="12" s="1"/>
  <c r="V38" i="12"/>
  <c r="G39" i="12"/>
  <c r="M39" i="12" s="1"/>
  <c r="I39" i="12"/>
  <c r="K39" i="12"/>
  <c r="K37" i="12" s="1"/>
  <c r="O39" i="12"/>
  <c r="O37" i="12" s="1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V37" i="12" s="1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K46" i="12"/>
  <c r="O46" i="12"/>
  <c r="V46" i="12"/>
  <c r="G47" i="12"/>
  <c r="I47" i="12"/>
  <c r="I46" i="12" s="1"/>
  <c r="K47" i="12"/>
  <c r="M47" i="12"/>
  <c r="M46" i="12" s="1"/>
  <c r="O47" i="12"/>
  <c r="Q47" i="12"/>
  <c r="Q46" i="12" s="1"/>
  <c r="V47" i="12"/>
  <c r="AE49" i="12"/>
  <c r="AF49" i="12"/>
  <c r="I20" i="1"/>
  <c r="I19" i="1"/>
  <c r="I18" i="1"/>
  <c r="I17" i="1"/>
  <c r="I16" i="1"/>
  <c r="I52" i="1"/>
  <c r="J51" i="1" s="1"/>
  <c r="G42" i="1"/>
  <c r="G25" i="1" s="1"/>
  <c r="A25" i="1" s="1"/>
  <c r="A26" i="1" s="1"/>
  <c r="G26" i="1" s="1"/>
  <c r="H41" i="1"/>
  <c r="I41" i="1" s="1"/>
  <c r="J49" i="1" l="1"/>
  <c r="J50" i="1"/>
  <c r="J52" i="1"/>
  <c r="G23" i="1"/>
  <c r="G28" i="1"/>
  <c r="H39" i="1"/>
  <c r="H42" i="1" s="1"/>
  <c r="M37" i="12"/>
  <c r="M30" i="12"/>
  <c r="M20" i="12"/>
  <c r="M8" i="12" s="1"/>
  <c r="I21" i="1"/>
  <c r="J28" i="1"/>
  <c r="J26" i="1"/>
  <c r="G38" i="1"/>
  <c r="F38" i="1"/>
  <c r="J23" i="1"/>
  <c r="J24" i="1"/>
  <c r="J25" i="1"/>
  <c r="J27" i="1"/>
  <c r="E24" i="1"/>
  <c r="E26" i="1"/>
  <c r="I39" i="1" l="1"/>
  <c r="I42" i="1" s="1"/>
  <c r="J39" i="1" s="1"/>
  <c r="J42" i="1" s="1"/>
  <c r="A23" i="1"/>
  <c r="A24" i="1" s="1"/>
  <c r="G24" i="1" s="1"/>
  <c r="A27" i="1" s="1"/>
  <c r="A29" i="1" s="1"/>
  <c r="G29" i="1" s="1"/>
  <c r="G27" i="1" s="1"/>
  <c r="J40" i="1" l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<sst xmlns="http://schemas.openxmlformats.org/spreadsheetml/2006/main" count="328" uniqueCount="170">
  <si>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</si>
  <si>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</si>
  <si>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</si>
  <si>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</si>
  <si>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</si>
  <si>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</si>
  <si>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</si>
  <si>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</si>
  <si>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</si>
  <si>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</si>
  <si>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</si>
  <si>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</si>
  <si>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</si>
  <si>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</si>
  <si>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</si>
  <si>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</si>
  <si>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</si>
  <si>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</si>
  <si>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</si>
  <si>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</si>
  <si>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</si>
  <si>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</si>
  <si>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</si>
  <si>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</si>
  <si>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</si>
  <si>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</si>
  <si>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</si>
  <si>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</si>
  <si>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</si>
  <si>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</si>
  <si>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</si>
  <si>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</si>
  <si>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</si>
  <si>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</si>
  <si>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</si>
  <si>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</si>
  <si>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</si>
  <si>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</si>
  <si>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</si>
  <si>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</si>
  <si>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</si>
  <si>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</si>
  <si>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</si>
  <si>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PJ1.2</t>
  </si>
  <si>
    <t>Rozvod plynu</t>
  </si>
  <si>
    <t>PS1</t>
  </si>
  <si>
    <t>Kotelna</t>
  </si>
  <si>
    <t>Objekt:</t>
  </si>
  <si>
    <t>Rozpočet:</t>
  </si>
  <si>
    <t>Z 18-204-1</t>
  </si>
  <si>
    <t>Rekonstrukce kotelny v objektu SKM, Sladkého 13, Brno</t>
  </si>
  <si>
    <t>Stavba</t>
  </si>
  <si>
    <t>Celkem za stavbu</t>
  </si>
  <si>
    <t>CZK</t>
  </si>
  <si>
    <t>Rekapitulace dílů</t>
  </si>
  <si>
    <t>Typ dílu</t>
  </si>
  <si>
    <t>723</t>
  </si>
  <si>
    <t>Vnitřní plynovod</t>
  </si>
  <si>
    <t>734</t>
  </si>
  <si>
    <t>Armatury</t>
  </si>
  <si>
    <t>783</t>
  </si>
  <si>
    <t>Nátěry</t>
  </si>
  <si>
    <t>VN</t>
  </si>
  <si>
    <t>ON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</si>
  <si>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</si>
  <si>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</si>
  <si>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</si>
  <si>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</si>
  <si>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</si>
  <si>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</si>
  <si>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</si>
  <si>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</si>
  <si>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</si>
  <si>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</si>
  <si>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</si>
  <si>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</si>
  <si>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</si>
  <si>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</si>
  <si>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</si>
  <si>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</si>
  <si>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</si>
  <si>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</si>
  <si>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</si>
  <si>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</si>
  <si>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</si>
  <si>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</si>
  <si>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</si>
  <si>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</si>
  <si>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</si>
  <si>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</si>
  <si>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</si>
  <si>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723110202</t>
  </si>
  <si>
    <t>Potrubí ocel. závitové černé šroubované DN 15</t>
  </si>
  <si>
    <t>m</t>
  </si>
  <si>
    <t>RTS 18/ I</t>
  </si>
  <si>
    <t>POL1_</t>
  </si>
  <si>
    <t>723110204</t>
  </si>
  <si>
    <t>Potrubí ocel. závitové černé šroubované DN 25</t>
  </si>
  <si>
    <t>723110206</t>
  </si>
  <si>
    <t>Potrubí ocel. závitové černé šroubované DN 40</t>
  </si>
  <si>
    <t>723150306</t>
  </si>
  <si>
    <t>Potrubí ocelové hladké černé svařované D 44,5x2,6</t>
  </si>
  <si>
    <t>723150303</t>
  </si>
  <si>
    <t>Potrubí ocelové hladké černé svařované D 25x2,6</t>
  </si>
  <si>
    <t>723150312</t>
  </si>
  <si>
    <t>Potrubí ocelové hladké černé svařované D 57x2,9</t>
  </si>
  <si>
    <t>Potrubí včetně tvarovek a zednických výpomocí.</t>
  </si>
  <si>
    <t>POP</t>
  </si>
  <si>
    <t>Včetně pomocného lešení o výšce podlahy do 1900 mm a pro zatížení do 1,5 kPa.</t>
  </si>
  <si>
    <t>723150314</t>
  </si>
  <si>
    <t>Potrubí ocelové hladké černé svařované D 89x3,6</t>
  </si>
  <si>
    <t>723219102</t>
  </si>
  <si>
    <t>Montáž armatury přírubové plynovodní, DN 50</t>
  </si>
  <si>
    <t>ks</t>
  </si>
  <si>
    <t>723236613R00XY</t>
  </si>
  <si>
    <t>Filtr pro plyn, vnitřní-vnitřní závit, DN 40</t>
  </si>
  <si>
    <t>kus</t>
  </si>
  <si>
    <t>Vlastní</t>
  </si>
  <si>
    <t>Indiv</t>
  </si>
  <si>
    <t>723239101</t>
  </si>
  <si>
    <t>Montáž plynovodních armatur, 2 závity, G 1/2</t>
  </si>
  <si>
    <t>723239105</t>
  </si>
  <si>
    <t>Montáž plynovodních armatur, 2 závity, G 6/4</t>
  </si>
  <si>
    <t>734100812</t>
  </si>
  <si>
    <t>Demontáž armatur se dvěma přírubami do DN 100</t>
  </si>
  <si>
    <t>783425150</t>
  </si>
  <si>
    <t>Nátěr syntetický potrubí do DN 100 mm  Z + 2x</t>
  </si>
  <si>
    <t>Potrubí žluté</t>
  </si>
  <si>
    <t>Ocelové konstrukce šedé</t>
  </si>
  <si>
    <t>42237023.A</t>
  </si>
  <si>
    <t>Kohout kulový  1/2"  plyn</t>
  </si>
  <si>
    <t>SPCM</t>
  </si>
  <si>
    <t>POL3_</t>
  </si>
  <si>
    <t>42237027.A</t>
  </si>
  <si>
    <t>Kohout kulový  6/4"  plyn</t>
  </si>
  <si>
    <t>42243412.M</t>
  </si>
  <si>
    <t>Regulátor tlaku plynu</t>
  </si>
  <si>
    <t>DN25, tlak 100/15kPa,100mn3/h, závitový, s bezpečnostním uzávěrem</t>
  </si>
  <si>
    <t>722220864</t>
  </si>
  <si>
    <t>Demontáž armatur s dvěma závity G 2</t>
  </si>
  <si>
    <t>723120804</t>
  </si>
  <si>
    <t>Demontáž potrubí svařovaného závitového do DN 25</t>
  </si>
  <si>
    <t>723150804</t>
  </si>
  <si>
    <t>Demontáž potrubí ocel.hladkého svařovaného D 108</t>
  </si>
  <si>
    <t>723290821</t>
  </si>
  <si>
    <t>Přesun vybouraných hmot - plynovody, H do 6 m</t>
  </si>
  <si>
    <t>t</t>
  </si>
  <si>
    <t>POL8_</t>
  </si>
  <si>
    <t>P1.01</t>
  </si>
  <si>
    <t>Bezpečnostní membránový uzávěr plynu DN50, PN16, 100kPa, 91mn3/h</t>
  </si>
  <si>
    <t>Kalkul</t>
  </si>
  <si>
    <t>prostředí s nebezpečím výbuchu Ex, samostatný, 1x230V, s ochozem a manostatem</t>
  </si>
  <si>
    <t>998723101</t>
  </si>
  <si>
    <t>Přesun hmot pro vnitřní plynovod, výšky do 6 m</t>
  </si>
  <si>
    <t>POL7_</t>
  </si>
  <si>
    <t>723190909</t>
  </si>
  <si>
    <t>Zkouška tlaková  plynového potrubí</t>
  </si>
  <si>
    <t xml:space="preserve">hod   </t>
  </si>
  <si>
    <t>Prav.M</t>
  </si>
  <si>
    <t>POL10_</t>
  </si>
  <si>
    <t xml:space="preserve">905      </t>
  </si>
  <si>
    <t>Hzs-revize provoz.souboru a st.obj., Revize</t>
  </si>
  <si>
    <t>kpl</t>
  </si>
  <si>
    <t>783426160R00XY</t>
  </si>
  <si>
    <t>Nátěr syntetický potrubí do DN 200 mm  Z + 2x</t>
  </si>
  <si>
    <t xml:space="preserve">m2   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</si>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</sst>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79" t="s">
        <v>41</v>
      </c>
      <c r="B2" s="79"/>
      <c r="C2" s="79"/>
      <c r="D2" s="79"/>
      <c r="E2" s="79"/>
      <c r="F2" s="79"/>
      <c r="G2" s="79"/>
    </row>
  </sheetData>
  <sheetProtection password="C787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abSelected="1" topLeftCell="B29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80" t="s">
        <v>4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24</v>
      </c>
      <c r="C2" s="106"/>
      <c r="D2" s="107" t="s">
        <v>49</v>
      </c>
      <c r="E2" s="108" t="s">
        <v>50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4">
        <v>2439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122"/>
      <c r="E11" s="122"/>
      <c r="F11" s="122"/>
      <c r="G11" s="122"/>
      <c r="H11" s="27" t="s">
        <v>42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36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89"/>
      <c r="F15" s="89"/>
      <c r="G15" s="90"/>
      <c r="H15" s="90"/>
      <c r="I15" s="90" t="s">
        <v>31</v>
      </c>
      <c r="J15" s="91"/>
    </row>
    <row r="16" spans="1:15" ht="23.25" customHeight="1" x14ac:dyDescent="0.2">
      <c r="A16" s="189" t="s">
        <v>26</v>
      </c>
      <c r="B16" s="57" t="s">
        <v>26</v>
      </c>
      <c r="C16" s="58"/>
      <c r="D16" s="59"/>
      <c r="E16" s="86"/>
      <c r="F16" s="87"/>
      <c r="G16" s="86"/>
      <c r="H16" s="87"/>
      <c r="I16" s="86">
        <f>SUMIF(F49:F51,A16,I49:I51)+SUMIF(F49:F51,"PSU",I49:I51)</f>
        <v>0</v>
      </c>
      <c r="J16" s="88"/>
    </row>
    <row r="17" spans="1:10" ht="23.25" customHeight="1" x14ac:dyDescent="0.2">
      <c r="A17" s="189" t="s">
        <v>27</v>
      </c>
      <c r="B17" s="57" t="s">
        <v>27</v>
      </c>
      <c r="C17" s="58"/>
      <c r="D17" s="59"/>
      <c r="E17" s="86"/>
      <c r="F17" s="87"/>
      <c r="G17" s="86"/>
      <c r="H17" s="87"/>
      <c r="I17" s="86">
        <f>SUMIF(F49:F51,A17,I49:I51)</f>
        <v>0</v>
      </c>
      <c r="J17" s="88"/>
    </row>
    <row r="18" spans="1:10" ht="23.25" customHeight="1" x14ac:dyDescent="0.2">
      <c r="A18" s="189" t="s">
        <v>28</v>
      </c>
      <c r="B18" s="57" t="s">
        <v>28</v>
      </c>
      <c r="C18" s="58"/>
      <c r="D18" s="59"/>
      <c r="E18" s="86"/>
      <c r="F18" s="87"/>
      <c r="G18" s="86"/>
      <c r="H18" s="87"/>
      <c r="I18" s="86">
        <f>SUMIF(F49:F51,A18,I49:I51)</f>
        <v>0</v>
      </c>
      <c r="J18" s="88"/>
    </row>
    <row r="19" spans="1:10" ht="23.25" customHeight="1" x14ac:dyDescent="0.2">
      <c r="A19" s="189" t="s">
        <v>62</v>
      </c>
      <c r="B19" s="57" t="s">
        <v>29</v>
      </c>
      <c r="C19" s="58"/>
      <c r="D19" s="59"/>
      <c r="E19" s="86"/>
      <c r="F19" s="87"/>
      <c r="G19" s="86"/>
      <c r="H19" s="87"/>
      <c r="I19" s="86">
        <f>SUMIF(F49:F51,A19,I49:I51)</f>
        <v>0</v>
      </c>
      <c r="J19" s="88"/>
    </row>
    <row r="20" spans="1:10" ht="23.25" customHeight="1" x14ac:dyDescent="0.2">
      <c r="A20" s="189" t="s">
        <v>63</v>
      </c>
      <c r="B20" s="57" t="s">
        <v>30</v>
      </c>
      <c r="C20" s="58"/>
      <c r="D20" s="59"/>
      <c r="E20" s="86"/>
      <c r="F20" s="87"/>
      <c r="G20" s="86"/>
      <c r="H20" s="87"/>
      <c r="I20" s="86">
        <f>SUMIF(F49:F51,A20,I49:I51)</f>
        <v>0</v>
      </c>
      <c r="J20" s="88"/>
    </row>
    <row r="21" spans="1:10" ht="23.25" customHeight="1" x14ac:dyDescent="0.2">
      <c r="A21" s="3"/>
      <c r="B21" s="74" t="s">
        <v>31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25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2" t="s">
        <v>37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17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39</v>
      </c>
      <c r="B38" s="135" t="s">
        <v>18</v>
      </c>
      <c r="C38" s="136" t="s">
        <v>6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19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51</v>
      </c>
      <c r="C39" s="142"/>
      <c r="D39" s="143"/>
      <c r="E39" s="143"/>
      <c r="F39" s="144">
        <f>'PS1 PJ1.2 Pol'!AE49</f>
        <v>0</v>
      </c>
      <c r="G39" s="145">
        <f>'PS1 PJ1.2 Pol'!AF49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45</v>
      </c>
      <c r="C40" s="149" t="s">
        <v>46</v>
      </c>
      <c r="D40" s="150"/>
      <c r="E40" s="150"/>
      <c r="F40" s="151">
        <f>'PS1 PJ1.2 Pol'!AE49</f>
        <v>0</v>
      </c>
      <c r="G40" s="152">
        <f>'PS1 PJ1.2 Pol'!AF49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43</v>
      </c>
      <c r="C41" s="142" t="s">
        <v>44</v>
      </c>
      <c r="D41" s="143"/>
      <c r="E41" s="143"/>
      <c r="F41" s="155">
        <f>'PS1 PJ1.2 Pol'!AE49</f>
        <v>0</v>
      </c>
      <c r="G41" s="146">
        <f>'PS1 PJ1.2 Pol'!AF49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52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54</v>
      </c>
    </row>
    <row r="48" spans="1:10" ht="25.5" customHeight="1" x14ac:dyDescent="0.2">
      <c r="A48" s="172"/>
      <c r="B48" s="175" t="s">
        <v>18</v>
      </c>
      <c r="C48" s="175" t="s">
        <v>6</v>
      </c>
      <c r="D48" s="176"/>
      <c r="E48" s="176"/>
      <c r="F48" s="177" t="s">
        <v>55</v>
      </c>
      <c r="G48" s="177"/>
      <c r="H48" s="177"/>
      <c r="I48" s="177" t="s">
        <v>31</v>
      </c>
      <c r="J48" s="177" t="s">
        <v>0</v>
      </c>
    </row>
    <row r="49" spans="1:10" ht="25.5" customHeight="1" x14ac:dyDescent="0.2">
      <c r="A49" s="173"/>
      <c r="B49" s="178" t="s">
        <v>56</v>
      </c>
      <c r="C49" s="179" t="s">
        <v>57</v>
      </c>
      <c r="D49" s="180"/>
      <c r="E49" s="180"/>
      <c r="F49" s="185" t="s">
        <v>27</v>
      </c>
      <c r="G49" s="186"/>
      <c r="H49" s="186"/>
      <c r="I49" s="186">
        <f>'PS1 PJ1.2 Pol'!G8+'PS1 PJ1.2 Pol'!G30+'PS1 PJ1.2 Pol'!G37</f>
        <v>0</v>
      </c>
      <c r="J49" s="183" t="str">
        <f>IF(I52=0,"",I49/I52*100)</f>
        <v/>
      </c>
    </row>
    <row r="50" spans="1:10" ht="25.5" customHeight="1" x14ac:dyDescent="0.2">
      <c r="A50" s="173"/>
      <c r="B50" s="178" t="s">
        <v>58</v>
      </c>
      <c r="C50" s="179" t="s">
        <v>59</v>
      </c>
      <c r="D50" s="180"/>
      <c r="E50" s="180"/>
      <c r="F50" s="185" t="s">
        <v>27</v>
      </c>
      <c r="G50" s="186"/>
      <c r="H50" s="186"/>
      <c r="I50" s="186">
        <f>'PS1 PJ1.2 Pol'!G24+'PS1 PJ1.2 Pol'!G35</f>
        <v>0</v>
      </c>
      <c r="J50" s="183" t="str">
        <f>IF(I52=0,"",I50/I52*100)</f>
        <v/>
      </c>
    </row>
    <row r="51" spans="1:10" ht="25.5" customHeight="1" x14ac:dyDescent="0.2">
      <c r="A51" s="173"/>
      <c r="B51" s="178" t="s">
        <v>60</v>
      </c>
      <c r="C51" s="179" t="s">
        <v>61</v>
      </c>
      <c r="D51" s="180"/>
      <c r="E51" s="180"/>
      <c r="F51" s="185" t="s">
        <v>27</v>
      </c>
      <c r="G51" s="186"/>
      <c r="H51" s="186"/>
      <c r="I51" s="186">
        <f>'PS1 PJ1.2 Pol'!G26+'PS1 PJ1.2 Pol'!G46</f>
        <v>0</v>
      </c>
      <c r="J51" s="183" t="str">
        <f>IF(I52=0,"",I51/I52*100)</f>
        <v/>
      </c>
    </row>
    <row r="52" spans="1:10" ht="25.5" customHeight="1" x14ac:dyDescent="0.2">
      <c r="A52" s="174"/>
      <c r="B52" s="181" t="s">
        <v>1</v>
      </c>
      <c r="C52" s="181"/>
      <c r="D52" s="182"/>
      <c r="E52" s="182"/>
      <c r="F52" s="187"/>
      <c r="G52" s="188"/>
      <c r="H52" s="188"/>
      <c r="I52" s="188">
        <f>SUM(I49:I51)</f>
        <v>0</v>
      </c>
      <c r="J52" s="184">
        <f>SUM(J49:J51)</f>
        <v>0</v>
      </c>
    </row>
    <row r="53" spans="1:10" x14ac:dyDescent="0.2">
      <c r="F53" s="129"/>
      <c r="G53" s="128"/>
      <c r="H53" s="129"/>
      <c r="I53" s="128"/>
      <c r="J53" s="130"/>
    </row>
    <row r="54" spans="1:10" x14ac:dyDescent="0.2">
      <c r="F54" s="129"/>
      <c r="G54" s="128"/>
      <c r="H54" s="129"/>
      <c r="I54" s="128"/>
      <c r="J54" s="130"/>
    </row>
    <row r="55" spans="1:10" x14ac:dyDescent="0.2">
      <c r="F55" s="129"/>
      <c r="G55" s="128"/>
      <c r="H55" s="129"/>
      <c r="I55" s="128"/>
      <c r="J55" s="130"/>
    </row>
  </sheetData>
  <sheetProtection password="C78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C50:E50"/>
    <mergeCell ref="C51:E51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8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9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10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C78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17043-588A-476E-B645-D3C7857568D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38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1" t="s">
        <v>7</v>
      </c>
      <c r="B1" s="191"/>
      <c r="C1" s="191"/>
      <c r="D1" s="191"/>
      <c r="E1" s="191"/>
      <c r="F1" s="191"/>
      <c r="G1" s="191"/>
      <c r="AG1" t="s">
        <v>64</v>
      </c>
    </row>
    <row r="2" spans="1:60" ht="24.95" customHeight="1" x14ac:dyDescent="0.2">
      <c r="A2" s="192" t="s">
        <v>8</v>
      </c>
      <c r="B2" s="77" t="s">
        <v>49</v>
      </c>
      <c r="C2" s="195" t="s">
        <v>50</v>
      </c>
      <c r="D2" s="193"/>
      <c r="E2" s="193"/>
      <c r="F2" s="193"/>
      <c r="G2" s="194"/>
      <c r="AG2" t="s">
        <v>65</v>
      </c>
    </row>
    <row r="3" spans="1:60" ht="24.95" customHeight="1" x14ac:dyDescent="0.2">
      <c r="A3" s="192" t="s">
        <v>9</v>
      </c>
      <c r="B3" s="77" t="s">
        <v>45</v>
      </c>
      <c r="C3" s="195" t="s">
        <v>46</v>
      </c>
      <c r="D3" s="193"/>
      <c r="E3" s="193"/>
      <c r="F3" s="193"/>
      <c r="G3" s="194"/>
      <c r="AC3" s="127" t="s">
        <v>66</v>
      </c>
      <c r="AG3" t="s">
        <v>67</v>
      </c>
    </row>
    <row r="4" spans="1:60" ht="24.95" customHeight="1" x14ac:dyDescent="0.2">
      <c r="A4" s="196" t="s">
        <v>10</v>
      </c>
      <c r="B4" s="197" t="s">
        <v>43</v>
      </c>
      <c r="C4" s="198" t="s">
        <v>44</v>
      </c>
      <c r="D4" s="199"/>
      <c r="E4" s="199"/>
      <c r="F4" s="199"/>
      <c r="G4" s="200"/>
      <c r="AG4" t="s">
        <v>68</v>
      </c>
    </row>
    <row r="5" spans="1:60" x14ac:dyDescent="0.2">
      <c r="D5" s="190"/>
    </row>
    <row r="6" spans="1:60" ht="38.25" x14ac:dyDescent="0.2">
      <c r="A6" s="202" t="s">
        <v>69</v>
      </c>
      <c r="B6" s="204" t="s">
        <v>70</v>
      </c>
      <c r="C6" s="204" t="s">
        <v>71</v>
      </c>
      <c r="D6" s="203" t="s">
        <v>72</v>
      </c>
      <c r="E6" s="202" t="s">
        <v>73</v>
      </c>
      <c r="F6" s="201" t="s">
        <v>74</v>
      </c>
      <c r="G6" s="202" t="s">
        <v>31</v>
      </c>
      <c r="H6" s="205" t="s">
        <v>32</v>
      </c>
      <c r="I6" s="205" t="s">
        <v>75</v>
      </c>
      <c r="J6" s="205" t="s">
        <v>33</v>
      </c>
      <c r="K6" s="205" t="s">
        <v>76</v>
      </c>
      <c r="L6" s="205" t="s">
        <v>77</v>
      </c>
      <c r="M6" s="205" t="s">
        <v>78</v>
      </c>
      <c r="N6" s="205" t="s">
        <v>79</v>
      </c>
      <c r="O6" s="205" t="s">
        <v>80</v>
      </c>
      <c r="P6" s="205" t="s">
        <v>81</v>
      </c>
      <c r="Q6" s="205" t="s">
        <v>82</v>
      </c>
      <c r="R6" s="205" t="s">
        <v>83</v>
      </c>
      <c r="S6" s="205" t="s">
        <v>84</v>
      </c>
      <c r="T6" s="205" t="s">
        <v>85</v>
      </c>
      <c r="U6" s="205" t="s">
        <v>86</v>
      </c>
      <c r="V6" s="205" t="s">
        <v>87</v>
      </c>
      <c r="W6" s="205" t="s">
        <v>88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28" t="s">
        <v>89</v>
      </c>
      <c r="B8" s="229" t="s">
        <v>56</v>
      </c>
      <c r="C8" s="249" t="s">
        <v>57</v>
      </c>
      <c r="D8" s="230"/>
      <c r="E8" s="231"/>
      <c r="F8" s="232"/>
      <c r="G8" s="233">
        <f>SUMIF(AG9:AG23,"&lt;&gt;NOR",G9:G23)</f>
        <v>0</v>
      </c>
      <c r="H8" s="227"/>
      <c r="I8" s="227">
        <f>SUM(I9:I23)</f>
        <v>0</v>
      </c>
      <c r="J8" s="227"/>
      <c r="K8" s="227">
        <f>SUM(K9:K23)</f>
        <v>0</v>
      </c>
      <c r="L8" s="227"/>
      <c r="M8" s="227">
        <f>SUM(M9:M23)</f>
        <v>0</v>
      </c>
      <c r="N8" s="227"/>
      <c r="O8" s="227">
        <f>SUM(O9:O23)</f>
        <v>0.24000000000000002</v>
      </c>
      <c r="P8" s="227"/>
      <c r="Q8" s="227">
        <f>SUM(Q9:Q23)</f>
        <v>0</v>
      </c>
      <c r="R8" s="227"/>
      <c r="S8" s="227"/>
      <c r="T8" s="227"/>
      <c r="U8" s="227"/>
      <c r="V8" s="227">
        <f>SUM(V9:V23)</f>
        <v>20.179999999999993</v>
      </c>
      <c r="W8" s="227"/>
      <c r="AG8" t="s">
        <v>90</v>
      </c>
    </row>
    <row r="9" spans="1:60" outlineLevel="1" x14ac:dyDescent="0.2">
      <c r="A9" s="240">
        <v>1</v>
      </c>
      <c r="B9" s="241" t="s">
        <v>91</v>
      </c>
      <c r="C9" s="250" t="s">
        <v>92</v>
      </c>
      <c r="D9" s="242" t="s">
        <v>93</v>
      </c>
      <c r="E9" s="243">
        <v>6</v>
      </c>
      <c r="F9" s="244"/>
      <c r="G9" s="245">
        <f>ROUND(E9*F9,2)</f>
        <v>0</v>
      </c>
      <c r="H9" s="226"/>
      <c r="I9" s="225">
        <f>ROUND(E9*H9,2)</f>
        <v>0</v>
      </c>
      <c r="J9" s="226"/>
      <c r="K9" s="225">
        <f>ROUND(E9*J9,2)</f>
        <v>0</v>
      </c>
      <c r="L9" s="225">
        <v>21</v>
      </c>
      <c r="M9" s="225">
        <f>G9*(1+L9/100)</f>
        <v>0</v>
      </c>
      <c r="N9" s="225">
        <v>8.2199999999999999E-3</v>
      </c>
      <c r="O9" s="225">
        <f>ROUND(E9*N9,2)</f>
        <v>0.05</v>
      </c>
      <c r="P9" s="225">
        <v>0</v>
      </c>
      <c r="Q9" s="225">
        <f>ROUND(E9*P9,2)</f>
        <v>0</v>
      </c>
      <c r="R9" s="225"/>
      <c r="S9" s="225" t="s">
        <v>94</v>
      </c>
      <c r="T9" s="225" t="s">
        <v>94</v>
      </c>
      <c r="U9" s="225">
        <v>0.65</v>
      </c>
      <c r="V9" s="225">
        <f>ROUND(E9*U9,2)</f>
        <v>3.9</v>
      </c>
      <c r="W9" s="22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95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40">
        <v>2</v>
      </c>
      <c r="B10" s="241" t="s">
        <v>96</v>
      </c>
      <c r="C10" s="250" t="s">
        <v>97</v>
      </c>
      <c r="D10" s="242" t="s">
        <v>93</v>
      </c>
      <c r="E10" s="243">
        <v>1</v>
      </c>
      <c r="F10" s="244"/>
      <c r="G10" s="245">
        <f>ROUND(E10*F10,2)</f>
        <v>0</v>
      </c>
      <c r="H10" s="226"/>
      <c r="I10" s="225">
        <f>ROUND(E10*H10,2)</f>
        <v>0</v>
      </c>
      <c r="J10" s="226"/>
      <c r="K10" s="225">
        <f>ROUND(E10*J10,2)</f>
        <v>0</v>
      </c>
      <c r="L10" s="225">
        <v>21</v>
      </c>
      <c r="M10" s="225">
        <f>G10*(1+L10/100)</f>
        <v>0</v>
      </c>
      <c r="N10" s="225">
        <v>9.6500000000000006E-3</v>
      </c>
      <c r="O10" s="225">
        <f>ROUND(E10*N10,2)</f>
        <v>0.01</v>
      </c>
      <c r="P10" s="225">
        <v>0</v>
      </c>
      <c r="Q10" s="225">
        <f>ROUND(E10*P10,2)</f>
        <v>0</v>
      </c>
      <c r="R10" s="225"/>
      <c r="S10" s="225" t="s">
        <v>94</v>
      </c>
      <c r="T10" s="225" t="s">
        <v>94</v>
      </c>
      <c r="U10" s="225">
        <v>0.69599999999999995</v>
      </c>
      <c r="V10" s="225">
        <f>ROUND(E10*U10,2)</f>
        <v>0.7</v>
      </c>
      <c r="W10" s="22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95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40">
        <v>3</v>
      </c>
      <c r="B11" s="241" t="s">
        <v>98</v>
      </c>
      <c r="C11" s="250" t="s">
        <v>99</v>
      </c>
      <c r="D11" s="242" t="s">
        <v>93</v>
      </c>
      <c r="E11" s="243">
        <v>1</v>
      </c>
      <c r="F11" s="244"/>
      <c r="G11" s="245">
        <f>ROUND(E11*F11,2)</f>
        <v>0</v>
      </c>
      <c r="H11" s="226"/>
      <c r="I11" s="225">
        <f>ROUND(E11*H11,2)</f>
        <v>0</v>
      </c>
      <c r="J11" s="226"/>
      <c r="K11" s="225">
        <f>ROUND(E11*J11,2)</f>
        <v>0</v>
      </c>
      <c r="L11" s="225">
        <v>21</v>
      </c>
      <c r="M11" s="225">
        <f>G11*(1+L11/100)</f>
        <v>0</v>
      </c>
      <c r="N11" s="225">
        <v>1.0529999999999999E-2</v>
      </c>
      <c r="O11" s="225">
        <f>ROUND(E11*N11,2)</f>
        <v>0.01</v>
      </c>
      <c r="P11" s="225">
        <v>0</v>
      </c>
      <c r="Q11" s="225">
        <f>ROUND(E11*P11,2)</f>
        <v>0</v>
      </c>
      <c r="R11" s="225"/>
      <c r="S11" s="225" t="s">
        <v>94</v>
      </c>
      <c r="T11" s="225" t="s">
        <v>94</v>
      </c>
      <c r="U11" s="225">
        <v>0.71099999999999997</v>
      </c>
      <c r="V11" s="225">
        <f>ROUND(E11*U11,2)</f>
        <v>0.71</v>
      </c>
      <c r="W11" s="22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95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">
      <c r="A12" s="240">
        <v>4</v>
      </c>
      <c r="B12" s="241" t="s">
        <v>100</v>
      </c>
      <c r="C12" s="250" t="s">
        <v>101</v>
      </c>
      <c r="D12" s="242" t="s">
        <v>93</v>
      </c>
      <c r="E12" s="243">
        <v>2</v>
      </c>
      <c r="F12" s="244"/>
      <c r="G12" s="245">
        <f>ROUND(E12*F12,2)</f>
        <v>0</v>
      </c>
      <c r="H12" s="226"/>
      <c r="I12" s="225">
        <f>ROUND(E12*H12,2)</f>
        <v>0</v>
      </c>
      <c r="J12" s="226"/>
      <c r="K12" s="225">
        <f>ROUND(E12*J12,2)</f>
        <v>0</v>
      </c>
      <c r="L12" s="225">
        <v>21</v>
      </c>
      <c r="M12" s="225">
        <f>G12*(1+L12/100)</f>
        <v>0</v>
      </c>
      <c r="N12" s="225">
        <v>7.3400000000000002E-3</v>
      </c>
      <c r="O12" s="225">
        <f>ROUND(E12*N12,2)</f>
        <v>0.01</v>
      </c>
      <c r="P12" s="225">
        <v>0</v>
      </c>
      <c r="Q12" s="225">
        <f>ROUND(E12*P12,2)</f>
        <v>0</v>
      </c>
      <c r="R12" s="225"/>
      <c r="S12" s="225" t="s">
        <v>94</v>
      </c>
      <c r="T12" s="225" t="s">
        <v>94</v>
      </c>
      <c r="U12" s="225">
        <v>0.52900000000000003</v>
      </c>
      <c r="V12" s="225">
        <f>ROUND(E12*U12,2)</f>
        <v>1.06</v>
      </c>
      <c r="W12" s="22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95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">
      <c r="A13" s="240">
        <v>5</v>
      </c>
      <c r="B13" s="241" t="s">
        <v>102</v>
      </c>
      <c r="C13" s="250" t="s">
        <v>103</v>
      </c>
      <c r="D13" s="242" t="s">
        <v>93</v>
      </c>
      <c r="E13" s="243">
        <v>6</v>
      </c>
      <c r="F13" s="244"/>
      <c r="G13" s="245">
        <f>ROUND(E13*F13,2)</f>
        <v>0</v>
      </c>
      <c r="H13" s="226"/>
      <c r="I13" s="225">
        <f>ROUND(E13*H13,2)</f>
        <v>0</v>
      </c>
      <c r="J13" s="226"/>
      <c r="K13" s="225">
        <f>ROUND(E13*J13,2)</f>
        <v>0</v>
      </c>
      <c r="L13" s="225">
        <v>21</v>
      </c>
      <c r="M13" s="225">
        <f>G13*(1+L13/100)</f>
        <v>0</v>
      </c>
      <c r="N13" s="225">
        <v>5.8500000000000002E-3</v>
      </c>
      <c r="O13" s="225">
        <f>ROUND(E13*N13,2)</f>
        <v>0.04</v>
      </c>
      <c r="P13" s="225">
        <v>0</v>
      </c>
      <c r="Q13" s="225">
        <f>ROUND(E13*P13,2)</f>
        <v>0</v>
      </c>
      <c r="R13" s="225"/>
      <c r="S13" s="225" t="s">
        <v>94</v>
      </c>
      <c r="T13" s="225" t="s">
        <v>94</v>
      </c>
      <c r="U13" s="225">
        <v>0.46100000000000002</v>
      </c>
      <c r="V13" s="225">
        <f>ROUND(E13*U13,2)</f>
        <v>2.77</v>
      </c>
      <c r="W13" s="22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95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34">
        <v>6</v>
      </c>
      <c r="B14" s="235" t="s">
        <v>104</v>
      </c>
      <c r="C14" s="251" t="s">
        <v>105</v>
      </c>
      <c r="D14" s="236" t="s">
        <v>93</v>
      </c>
      <c r="E14" s="237">
        <v>10</v>
      </c>
      <c r="F14" s="238"/>
      <c r="G14" s="239">
        <f>ROUND(E14*F14,2)</f>
        <v>0</v>
      </c>
      <c r="H14" s="226"/>
      <c r="I14" s="225">
        <f>ROUND(E14*H14,2)</f>
        <v>0</v>
      </c>
      <c r="J14" s="226"/>
      <c r="K14" s="225">
        <f>ROUND(E14*J14,2)</f>
        <v>0</v>
      </c>
      <c r="L14" s="225">
        <v>21</v>
      </c>
      <c r="M14" s="225">
        <f>G14*(1+L14/100)</f>
        <v>0</v>
      </c>
      <c r="N14" s="225">
        <v>8.0599999999999995E-3</v>
      </c>
      <c r="O14" s="225">
        <f>ROUND(E14*N14,2)</f>
        <v>0.08</v>
      </c>
      <c r="P14" s="225">
        <v>0</v>
      </c>
      <c r="Q14" s="225">
        <f>ROUND(E14*P14,2)</f>
        <v>0</v>
      </c>
      <c r="R14" s="225"/>
      <c r="S14" s="225" t="s">
        <v>94</v>
      </c>
      <c r="T14" s="225" t="s">
        <v>94</v>
      </c>
      <c r="U14" s="225">
        <v>0.53700000000000003</v>
      </c>
      <c r="V14" s="225">
        <f>ROUND(E14*U14,2)</f>
        <v>5.37</v>
      </c>
      <c r="W14" s="22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95</v>
      </c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23"/>
      <c r="B15" s="224"/>
      <c r="C15" s="252" t="s">
        <v>106</v>
      </c>
      <c r="D15" s="246"/>
      <c r="E15" s="246"/>
      <c r="F15" s="246"/>
      <c r="G15" s="246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107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">
      <c r="A16" s="223"/>
      <c r="B16" s="224"/>
      <c r="C16" s="253" t="s">
        <v>108</v>
      </c>
      <c r="D16" s="247"/>
      <c r="E16" s="247"/>
      <c r="F16" s="247"/>
      <c r="G16" s="247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107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">
      <c r="A17" s="234">
        <v>7</v>
      </c>
      <c r="B17" s="235" t="s">
        <v>109</v>
      </c>
      <c r="C17" s="251" t="s">
        <v>110</v>
      </c>
      <c r="D17" s="236" t="s">
        <v>93</v>
      </c>
      <c r="E17" s="237">
        <v>3</v>
      </c>
      <c r="F17" s="238"/>
      <c r="G17" s="239">
        <f>ROUND(E17*F17,2)</f>
        <v>0</v>
      </c>
      <c r="H17" s="226"/>
      <c r="I17" s="225">
        <f>ROUND(E17*H17,2)</f>
        <v>0</v>
      </c>
      <c r="J17" s="226"/>
      <c r="K17" s="225">
        <f>ROUND(E17*J17,2)</f>
        <v>0</v>
      </c>
      <c r="L17" s="225">
        <v>21</v>
      </c>
      <c r="M17" s="225">
        <f>G17*(1+L17/100)</f>
        <v>0</v>
      </c>
      <c r="N17" s="225">
        <v>1.21E-2</v>
      </c>
      <c r="O17" s="225">
        <f>ROUND(E17*N17,2)</f>
        <v>0.04</v>
      </c>
      <c r="P17" s="225">
        <v>0</v>
      </c>
      <c r="Q17" s="225">
        <f>ROUND(E17*P17,2)</f>
        <v>0</v>
      </c>
      <c r="R17" s="225"/>
      <c r="S17" s="225" t="s">
        <v>94</v>
      </c>
      <c r="T17" s="225" t="s">
        <v>94</v>
      </c>
      <c r="U17" s="225">
        <v>0.68700000000000006</v>
      </c>
      <c r="V17" s="225">
        <f>ROUND(E17*U17,2)</f>
        <v>2.06</v>
      </c>
      <c r="W17" s="22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95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23"/>
      <c r="B18" s="224"/>
      <c r="C18" s="252" t="s">
        <v>106</v>
      </c>
      <c r="D18" s="246"/>
      <c r="E18" s="246"/>
      <c r="F18" s="246"/>
      <c r="G18" s="246"/>
      <c r="H18" s="225"/>
      <c r="I18" s="225"/>
      <c r="J18" s="225"/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107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">
      <c r="A19" s="223"/>
      <c r="B19" s="224"/>
      <c r="C19" s="253" t="s">
        <v>108</v>
      </c>
      <c r="D19" s="247"/>
      <c r="E19" s="247"/>
      <c r="F19" s="247"/>
      <c r="G19" s="247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107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">
      <c r="A20" s="240">
        <v>8</v>
      </c>
      <c r="B20" s="241" t="s">
        <v>111</v>
      </c>
      <c r="C20" s="250" t="s">
        <v>112</v>
      </c>
      <c r="D20" s="242" t="s">
        <v>113</v>
      </c>
      <c r="E20" s="243">
        <v>1</v>
      </c>
      <c r="F20" s="244"/>
      <c r="G20" s="245">
        <f>ROUND(E20*F20,2)</f>
        <v>0</v>
      </c>
      <c r="H20" s="226"/>
      <c r="I20" s="225">
        <f>ROUND(E20*H20,2)</f>
        <v>0</v>
      </c>
      <c r="J20" s="226"/>
      <c r="K20" s="225">
        <f>ROUND(E20*J20,2)</f>
        <v>0</v>
      </c>
      <c r="L20" s="225">
        <v>21</v>
      </c>
      <c r="M20" s="225">
        <f>G20*(1+L20/100)</f>
        <v>0</v>
      </c>
      <c r="N20" s="225">
        <v>4.2399999999999998E-3</v>
      </c>
      <c r="O20" s="225">
        <f>ROUND(E20*N20,2)</f>
        <v>0</v>
      </c>
      <c r="P20" s="225">
        <v>0</v>
      </c>
      <c r="Q20" s="225">
        <f>ROUND(E20*P20,2)</f>
        <v>0</v>
      </c>
      <c r="R20" s="225"/>
      <c r="S20" s="225" t="s">
        <v>94</v>
      </c>
      <c r="T20" s="225" t="s">
        <v>94</v>
      </c>
      <c r="U20" s="225">
        <v>1.4279999999999999</v>
      </c>
      <c r="V20" s="225">
        <f>ROUND(E20*U20,2)</f>
        <v>1.43</v>
      </c>
      <c r="W20" s="22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95</v>
      </c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">
      <c r="A21" s="240">
        <v>9</v>
      </c>
      <c r="B21" s="241" t="s">
        <v>114</v>
      </c>
      <c r="C21" s="250" t="s">
        <v>115</v>
      </c>
      <c r="D21" s="242" t="s">
        <v>116</v>
      </c>
      <c r="E21" s="243">
        <v>2</v>
      </c>
      <c r="F21" s="244"/>
      <c r="G21" s="245">
        <f>ROUND(E21*F21,2)</f>
        <v>0</v>
      </c>
      <c r="H21" s="226"/>
      <c r="I21" s="225">
        <f>ROUND(E21*H21,2)</f>
        <v>0</v>
      </c>
      <c r="J21" s="226"/>
      <c r="K21" s="225">
        <f>ROUND(E21*J21,2)</f>
        <v>0</v>
      </c>
      <c r="L21" s="225">
        <v>21</v>
      </c>
      <c r="M21" s="225">
        <f>G21*(1+L21/100)</f>
        <v>0</v>
      </c>
      <c r="N21" s="225">
        <v>0</v>
      </c>
      <c r="O21" s="225">
        <f>ROUND(E21*N21,2)</f>
        <v>0</v>
      </c>
      <c r="P21" s="225">
        <v>0</v>
      </c>
      <c r="Q21" s="225">
        <f>ROUND(E21*P21,2)</f>
        <v>0</v>
      </c>
      <c r="R21" s="225"/>
      <c r="S21" s="225" t="s">
        <v>117</v>
      </c>
      <c r="T21" s="225" t="s">
        <v>118</v>
      </c>
      <c r="U21" s="225">
        <v>0.22700000000000001</v>
      </c>
      <c r="V21" s="225">
        <f>ROUND(E21*U21,2)</f>
        <v>0.45</v>
      </c>
      <c r="W21" s="22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95</v>
      </c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">
      <c r="A22" s="240">
        <v>10</v>
      </c>
      <c r="B22" s="241" t="s">
        <v>119</v>
      </c>
      <c r="C22" s="250" t="s">
        <v>120</v>
      </c>
      <c r="D22" s="242" t="s">
        <v>113</v>
      </c>
      <c r="E22" s="243">
        <v>2</v>
      </c>
      <c r="F22" s="244"/>
      <c r="G22" s="245">
        <f>ROUND(E22*F22,2)</f>
        <v>0</v>
      </c>
      <c r="H22" s="226"/>
      <c r="I22" s="225">
        <f>ROUND(E22*H22,2)</f>
        <v>0</v>
      </c>
      <c r="J22" s="226"/>
      <c r="K22" s="225">
        <f>ROUND(E22*J22,2)</f>
        <v>0</v>
      </c>
      <c r="L22" s="225">
        <v>21</v>
      </c>
      <c r="M22" s="225">
        <f>G22*(1+L22/100)</f>
        <v>0</v>
      </c>
      <c r="N22" s="225">
        <v>3.0000000000000001E-5</v>
      </c>
      <c r="O22" s="225">
        <f>ROUND(E22*N22,2)</f>
        <v>0</v>
      </c>
      <c r="P22" s="225">
        <v>0</v>
      </c>
      <c r="Q22" s="225">
        <f>ROUND(E22*P22,2)</f>
        <v>0</v>
      </c>
      <c r="R22" s="225"/>
      <c r="S22" s="225" t="s">
        <v>94</v>
      </c>
      <c r="T22" s="225" t="s">
        <v>94</v>
      </c>
      <c r="U22" s="225">
        <v>0.16600000000000001</v>
      </c>
      <c r="V22" s="225">
        <f>ROUND(E22*U22,2)</f>
        <v>0.33</v>
      </c>
      <c r="W22" s="22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95</v>
      </c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">
      <c r="A23" s="240">
        <v>11</v>
      </c>
      <c r="B23" s="241" t="s">
        <v>121</v>
      </c>
      <c r="C23" s="250" t="s">
        <v>122</v>
      </c>
      <c r="D23" s="242" t="s">
        <v>116</v>
      </c>
      <c r="E23" s="243">
        <v>4</v>
      </c>
      <c r="F23" s="244"/>
      <c r="G23" s="245">
        <f>ROUND(E23*F23,2)</f>
        <v>0</v>
      </c>
      <c r="H23" s="226"/>
      <c r="I23" s="225">
        <f>ROUND(E23*H23,2)</f>
        <v>0</v>
      </c>
      <c r="J23" s="226"/>
      <c r="K23" s="225">
        <f>ROUND(E23*J23,2)</f>
        <v>0</v>
      </c>
      <c r="L23" s="225">
        <v>21</v>
      </c>
      <c r="M23" s="225">
        <f>G23*(1+L23/100)</f>
        <v>0</v>
      </c>
      <c r="N23" s="225">
        <v>3.0000000000000001E-5</v>
      </c>
      <c r="O23" s="225">
        <f>ROUND(E23*N23,2)</f>
        <v>0</v>
      </c>
      <c r="P23" s="225">
        <v>0</v>
      </c>
      <c r="Q23" s="225">
        <f>ROUND(E23*P23,2)</f>
        <v>0</v>
      </c>
      <c r="R23" s="225"/>
      <c r="S23" s="225" t="s">
        <v>94</v>
      </c>
      <c r="T23" s="225" t="s">
        <v>94</v>
      </c>
      <c r="U23" s="225">
        <v>0.35099999999999998</v>
      </c>
      <c r="V23" s="225">
        <f>ROUND(E23*U23,2)</f>
        <v>1.4</v>
      </c>
      <c r="W23" s="22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95</v>
      </c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x14ac:dyDescent="0.2">
      <c r="A24" s="228" t="s">
        <v>89</v>
      </c>
      <c r="B24" s="229" t="s">
        <v>58</v>
      </c>
      <c r="C24" s="249" t="s">
        <v>59</v>
      </c>
      <c r="D24" s="230"/>
      <c r="E24" s="231"/>
      <c r="F24" s="232"/>
      <c r="G24" s="233">
        <f>SUMIF(AG25:AG25,"&lt;&gt;NOR",G25:G25)</f>
        <v>0</v>
      </c>
      <c r="H24" s="227"/>
      <c r="I24" s="227">
        <f>SUM(I25:I25)</f>
        <v>0</v>
      </c>
      <c r="J24" s="227"/>
      <c r="K24" s="227">
        <f>SUM(K25:K25)</f>
        <v>0</v>
      </c>
      <c r="L24" s="227"/>
      <c r="M24" s="227">
        <f>SUM(M25:M25)</f>
        <v>0</v>
      </c>
      <c r="N24" s="227"/>
      <c r="O24" s="227">
        <f>SUM(O25:O25)</f>
        <v>0</v>
      </c>
      <c r="P24" s="227"/>
      <c r="Q24" s="227">
        <f>SUM(Q25:Q25)</f>
        <v>0.04</v>
      </c>
      <c r="R24" s="227"/>
      <c r="S24" s="227"/>
      <c r="T24" s="227"/>
      <c r="U24" s="227"/>
      <c r="V24" s="227">
        <f>SUM(V25:V25)</f>
        <v>0.71</v>
      </c>
      <c r="W24" s="227"/>
      <c r="AG24" t="s">
        <v>90</v>
      </c>
    </row>
    <row r="25" spans="1:60" outlineLevel="1" x14ac:dyDescent="0.2">
      <c r="A25" s="240">
        <v>12</v>
      </c>
      <c r="B25" s="241" t="s">
        <v>123</v>
      </c>
      <c r="C25" s="250" t="s">
        <v>124</v>
      </c>
      <c r="D25" s="242" t="s">
        <v>116</v>
      </c>
      <c r="E25" s="243">
        <v>1</v>
      </c>
      <c r="F25" s="244"/>
      <c r="G25" s="245">
        <f>ROUND(E25*F25,2)</f>
        <v>0</v>
      </c>
      <c r="H25" s="226"/>
      <c r="I25" s="225">
        <f>ROUND(E25*H25,2)</f>
        <v>0</v>
      </c>
      <c r="J25" s="226"/>
      <c r="K25" s="225">
        <f>ROUND(E25*J25,2)</f>
        <v>0</v>
      </c>
      <c r="L25" s="225">
        <v>21</v>
      </c>
      <c r="M25" s="225">
        <f>G25*(1+L25/100)</f>
        <v>0</v>
      </c>
      <c r="N25" s="225">
        <v>2.0000000000000002E-5</v>
      </c>
      <c r="O25" s="225">
        <f>ROUND(E25*N25,2)</f>
        <v>0</v>
      </c>
      <c r="P25" s="225">
        <v>3.9E-2</v>
      </c>
      <c r="Q25" s="225">
        <f>ROUND(E25*P25,2)</f>
        <v>0.04</v>
      </c>
      <c r="R25" s="225"/>
      <c r="S25" s="225" t="s">
        <v>94</v>
      </c>
      <c r="T25" s="225" t="s">
        <v>94</v>
      </c>
      <c r="U25" s="225">
        <v>0.70699999999999996</v>
      </c>
      <c r="V25" s="225">
        <f>ROUND(E25*U25,2)</f>
        <v>0.71</v>
      </c>
      <c r="W25" s="22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95</v>
      </c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x14ac:dyDescent="0.2">
      <c r="A26" s="228" t="s">
        <v>89</v>
      </c>
      <c r="B26" s="229" t="s">
        <v>60</v>
      </c>
      <c r="C26" s="249" t="s">
        <v>61</v>
      </c>
      <c r="D26" s="230"/>
      <c r="E26" s="231"/>
      <c r="F26" s="232"/>
      <c r="G26" s="233">
        <f>SUMIF(AG27:AG29,"&lt;&gt;NOR",G27:G29)</f>
        <v>0</v>
      </c>
      <c r="H26" s="227"/>
      <c r="I26" s="227">
        <f>SUM(I27:I29)</f>
        <v>0</v>
      </c>
      <c r="J26" s="227"/>
      <c r="K26" s="227">
        <f>SUM(K27:K29)</f>
        <v>0</v>
      </c>
      <c r="L26" s="227"/>
      <c r="M26" s="227">
        <f>SUM(M27:M29)</f>
        <v>0</v>
      </c>
      <c r="N26" s="227"/>
      <c r="O26" s="227">
        <f>SUM(O27:O29)</f>
        <v>0</v>
      </c>
      <c r="P26" s="227"/>
      <c r="Q26" s="227">
        <f>SUM(Q27:Q29)</f>
        <v>0</v>
      </c>
      <c r="R26" s="227"/>
      <c r="S26" s="227"/>
      <c r="T26" s="227"/>
      <c r="U26" s="227"/>
      <c r="V26" s="227">
        <f>SUM(V27:V29)</f>
        <v>0.31</v>
      </c>
      <c r="W26" s="227"/>
      <c r="AG26" t="s">
        <v>90</v>
      </c>
    </row>
    <row r="27" spans="1:60" outlineLevel="1" x14ac:dyDescent="0.2">
      <c r="A27" s="234">
        <v>13</v>
      </c>
      <c r="B27" s="235" t="s">
        <v>125</v>
      </c>
      <c r="C27" s="251" t="s">
        <v>126</v>
      </c>
      <c r="D27" s="236" t="s">
        <v>93</v>
      </c>
      <c r="E27" s="237">
        <v>3</v>
      </c>
      <c r="F27" s="238"/>
      <c r="G27" s="239">
        <f>ROUND(E27*F27,2)</f>
        <v>0</v>
      </c>
      <c r="H27" s="226"/>
      <c r="I27" s="225">
        <f>ROUND(E27*H27,2)</f>
        <v>0</v>
      </c>
      <c r="J27" s="226"/>
      <c r="K27" s="225">
        <f>ROUND(E27*J27,2)</f>
        <v>0</v>
      </c>
      <c r="L27" s="225">
        <v>21</v>
      </c>
      <c r="M27" s="225">
        <f>G27*(1+L27/100)</f>
        <v>0</v>
      </c>
      <c r="N27" s="225">
        <v>9.0000000000000006E-5</v>
      </c>
      <c r="O27" s="225">
        <f>ROUND(E27*N27,2)</f>
        <v>0</v>
      </c>
      <c r="P27" s="225">
        <v>0</v>
      </c>
      <c r="Q27" s="225">
        <f>ROUND(E27*P27,2)</f>
        <v>0</v>
      </c>
      <c r="R27" s="225"/>
      <c r="S27" s="225" t="s">
        <v>94</v>
      </c>
      <c r="T27" s="225" t="s">
        <v>94</v>
      </c>
      <c r="U27" s="225">
        <v>0.10299999999999999</v>
      </c>
      <c r="V27" s="225">
        <f>ROUND(E27*U27,2)</f>
        <v>0.31</v>
      </c>
      <c r="W27" s="22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95</v>
      </c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">
      <c r="A28" s="223"/>
      <c r="B28" s="224"/>
      <c r="C28" s="252" t="s">
        <v>127</v>
      </c>
      <c r="D28" s="246"/>
      <c r="E28" s="246"/>
      <c r="F28" s="246"/>
      <c r="G28" s="246"/>
      <c r="H28" s="225"/>
      <c r="I28" s="225"/>
      <c r="J28" s="225"/>
      <c r="K28" s="225"/>
      <c r="L28" s="225"/>
      <c r="M28" s="225"/>
      <c r="N28" s="225"/>
      <c r="O28" s="225"/>
      <c r="P28" s="225"/>
      <c r="Q28" s="225"/>
      <c r="R28" s="225"/>
      <c r="S28" s="225"/>
      <c r="T28" s="225"/>
      <c r="U28" s="225"/>
      <c r="V28" s="225"/>
      <c r="W28" s="22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107</v>
      </c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">
      <c r="A29" s="223"/>
      <c r="B29" s="224"/>
      <c r="C29" s="253" t="s">
        <v>128</v>
      </c>
      <c r="D29" s="247"/>
      <c r="E29" s="247"/>
      <c r="F29" s="247"/>
      <c r="G29" s="247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107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x14ac:dyDescent="0.2">
      <c r="A30" s="228" t="s">
        <v>89</v>
      </c>
      <c r="B30" s="229" t="s">
        <v>56</v>
      </c>
      <c r="C30" s="249" t="s">
        <v>57</v>
      </c>
      <c r="D30" s="230"/>
      <c r="E30" s="231"/>
      <c r="F30" s="232"/>
      <c r="G30" s="233">
        <f>SUMIF(AG31:AG34,"&lt;&gt;NOR",G31:G34)</f>
        <v>0</v>
      </c>
      <c r="H30" s="227"/>
      <c r="I30" s="227">
        <f>SUM(I31:I34)</f>
        <v>0</v>
      </c>
      <c r="J30" s="227"/>
      <c r="K30" s="227">
        <f>SUM(K31:K34)</f>
        <v>0</v>
      </c>
      <c r="L30" s="227"/>
      <c r="M30" s="227">
        <f>SUM(M31:M34)</f>
        <v>0</v>
      </c>
      <c r="N30" s="227"/>
      <c r="O30" s="227">
        <f>SUM(O31:O34)</f>
        <v>0</v>
      </c>
      <c r="P30" s="227"/>
      <c r="Q30" s="227">
        <f>SUM(Q31:Q34)</f>
        <v>0</v>
      </c>
      <c r="R30" s="227"/>
      <c r="S30" s="227"/>
      <c r="T30" s="227"/>
      <c r="U30" s="227"/>
      <c r="V30" s="227">
        <f>SUM(V31:V34)</f>
        <v>0</v>
      </c>
      <c r="W30" s="227"/>
      <c r="AG30" t="s">
        <v>90</v>
      </c>
    </row>
    <row r="31" spans="1:60" outlineLevel="1" x14ac:dyDescent="0.2">
      <c r="A31" s="240">
        <v>14</v>
      </c>
      <c r="B31" s="241" t="s">
        <v>129</v>
      </c>
      <c r="C31" s="250" t="s">
        <v>130</v>
      </c>
      <c r="D31" s="242" t="s">
        <v>113</v>
      </c>
      <c r="E31" s="243">
        <v>2</v>
      </c>
      <c r="F31" s="244"/>
      <c r="G31" s="245">
        <f>ROUND(E31*F31,2)</f>
        <v>0</v>
      </c>
      <c r="H31" s="226"/>
      <c r="I31" s="225">
        <f>ROUND(E31*H31,2)</f>
        <v>0</v>
      </c>
      <c r="J31" s="226"/>
      <c r="K31" s="225">
        <f>ROUND(E31*J31,2)</f>
        <v>0</v>
      </c>
      <c r="L31" s="225">
        <v>21</v>
      </c>
      <c r="M31" s="225">
        <f>G31*(1+L31/100)</f>
        <v>0</v>
      </c>
      <c r="N31" s="225">
        <v>1.6000000000000001E-4</v>
      </c>
      <c r="O31" s="225">
        <f>ROUND(E31*N31,2)</f>
        <v>0</v>
      </c>
      <c r="P31" s="225">
        <v>0</v>
      </c>
      <c r="Q31" s="225">
        <f>ROUND(E31*P31,2)</f>
        <v>0</v>
      </c>
      <c r="R31" s="225" t="s">
        <v>131</v>
      </c>
      <c r="S31" s="225" t="s">
        <v>94</v>
      </c>
      <c r="T31" s="225" t="s">
        <v>94</v>
      </c>
      <c r="U31" s="225">
        <v>0</v>
      </c>
      <c r="V31" s="225">
        <f>ROUND(E31*U31,2)</f>
        <v>0</v>
      </c>
      <c r="W31" s="22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132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">
      <c r="A32" s="240">
        <v>15</v>
      </c>
      <c r="B32" s="241" t="s">
        <v>133</v>
      </c>
      <c r="C32" s="250" t="s">
        <v>134</v>
      </c>
      <c r="D32" s="242" t="s">
        <v>116</v>
      </c>
      <c r="E32" s="243">
        <v>2</v>
      </c>
      <c r="F32" s="244"/>
      <c r="G32" s="245">
        <f>ROUND(E32*F32,2)</f>
        <v>0</v>
      </c>
      <c r="H32" s="226"/>
      <c r="I32" s="225">
        <f>ROUND(E32*H32,2)</f>
        <v>0</v>
      </c>
      <c r="J32" s="226"/>
      <c r="K32" s="225">
        <f>ROUND(E32*J32,2)</f>
        <v>0</v>
      </c>
      <c r="L32" s="225">
        <v>21</v>
      </c>
      <c r="M32" s="225">
        <f>G32*(1+L32/100)</f>
        <v>0</v>
      </c>
      <c r="N32" s="225">
        <v>1.15E-3</v>
      </c>
      <c r="O32" s="225">
        <f>ROUND(E32*N32,2)</f>
        <v>0</v>
      </c>
      <c r="P32" s="225">
        <v>0</v>
      </c>
      <c r="Q32" s="225">
        <f>ROUND(E32*P32,2)</f>
        <v>0</v>
      </c>
      <c r="R32" s="225" t="s">
        <v>131</v>
      </c>
      <c r="S32" s="225" t="s">
        <v>94</v>
      </c>
      <c r="T32" s="225" t="s">
        <v>94</v>
      </c>
      <c r="U32" s="225">
        <v>0</v>
      </c>
      <c r="V32" s="225">
        <f>ROUND(E32*U32,2)</f>
        <v>0</v>
      </c>
      <c r="W32" s="225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132</v>
      </c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 x14ac:dyDescent="0.2">
      <c r="A33" s="234">
        <v>16</v>
      </c>
      <c r="B33" s="235" t="s">
        <v>135</v>
      </c>
      <c r="C33" s="251" t="s">
        <v>136</v>
      </c>
      <c r="D33" s="236" t="s">
        <v>116</v>
      </c>
      <c r="E33" s="237">
        <v>1</v>
      </c>
      <c r="F33" s="238"/>
      <c r="G33" s="239">
        <f>ROUND(E33*F33,2)</f>
        <v>0</v>
      </c>
      <c r="H33" s="226"/>
      <c r="I33" s="225">
        <f>ROUND(E33*H33,2)</f>
        <v>0</v>
      </c>
      <c r="J33" s="226"/>
      <c r="K33" s="225">
        <f>ROUND(E33*J33,2)</f>
        <v>0</v>
      </c>
      <c r="L33" s="225">
        <v>21</v>
      </c>
      <c r="M33" s="225">
        <f>G33*(1+L33/100)</f>
        <v>0</v>
      </c>
      <c r="N33" s="225">
        <v>2E-3</v>
      </c>
      <c r="O33" s="225">
        <f>ROUND(E33*N33,2)</f>
        <v>0</v>
      </c>
      <c r="P33" s="225">
        <v>0</v>
      </c>
      <c r="Q33" s="225">
        <f>ROUND(E33*P33,2)</f>
        <v>0</v>
      </c>
      <c r="R33" s="225" t="s">
        <v>131</v>
      </c>
      <c r="S33" s="225" t="s">
        <v>94</v>
      </c>
      <c r="T33" s="225" t="s">
        <v>118</v>
      </c>
      <c r="U33" s="225">
        <v>0</v>
      </c>
      <c r="V33" s="225">
        <f>ROUND(E33*U33,2)</f>
        <v>0</v>
      </c>
      <c r="W33" s="225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132</v>
      </c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 x14ac:dyDescent="0.2">
      <c r="A34" s="223"/>
      <c r="B34" s="224"/>
      <c r="C34" s="252" t="s">
        <v>137</v>
      </c>
      <c r="D34" s="246"/>
      <c r="E34" s="246"/>
      <c r="F34" s="246"/>
      <c r="G34" s="246"/>
      <c r="H34" s="225"/>
      <c r="I34" s="225"/>
      <c r="J34" s="225"/>
      <c r="K34" s="225"/>
      <c r="L34" s="225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107</v>
      </c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x14ac:dyDescent="0.2">
      <c r="A35" s="228" t="s">
        <v>89</v>
      </c>
      <c r="B35" s="229" t="s">
        <v>58</v>
      </c>
      <c r="C35" s="249" t="s">
        <v>59</v>
      </c>
      <c r="D35" s="230"/>
      <c r="E35" s="231"/>
      <c r="F35" s="232"/>
      <c r="G35" s="233">
        <f>SUMIF(AG36:AG36,"&lt;&gt;NOR",G36:G36)</f>
        <v>0</v>
      </c>
      <c r="H35" s="227"/>
      <c r="I35" s="227">
        <f>SUM(I36:I36)</f>
        <v>0</v>
      </c>
      <c r="J35" s="227"/>
      <c r="K35" s="227">
        <f>SUM(K36:K36)</f>
        <v>0</v>
      </c>
      <c r="L35" s="227"/>
      <c r="M35" s="227">
        <f>SUM(M36:M36)</f>
        <v>0</v>
      </c>
      <c r="N35" s="227"/>
      <c r="O35" s="227">
        <f>SUM(O36:O36)</f>
        <v>0</v>
      </c>
      <c r="P35" s="227"/>
      <c r="Q35" s="227">
        <f>SUM(Q36:Q36)</f>
        <v>0.01</v>
      </c>
      <c r="R35" s="227"/>
      <c r="S35" s="227"/>
      <c r="T35" s="227"/>
      <c r="U35" s="227"/>
      <c r="V35" s="227">
        <f>SUM(V36:V36)</f>
        <v>0.68</v>
      </c>
      <c r="W35" s="227"/>
      <c r="AG35" t="s">
        <v>90</v>
      </c>
    </row>
    <row r="36" spans="1:60" outlineLevel="1" x14ac:dyDescent="0.2">
      <c r="A36" s="240">
        <v>17</v>
      </c>
      <c r="B36" s="241" t="s">
        <v>138</v>
      </c>
      <c r="C36" s="250" t="s">
        <v>139</v>
      </c>
      <c r="D36" s="242" t="s">
        <v>116</v>
      </c>
      <c r="E36" s="243">
        <v>6</v>
      </c>
      <c r="F36" s="244"/>
      <c r="G36" s="245">
        <f>ROUND(E36*F36,2)</f>
        <v>0</v>
      </c>
      <c r="H36" s="226"/>
      <c r="I36" s="225">
        <f>ROUND(E36*H36,2)</f>
        <v>0</v>
      </c>
      <c r="J36" s="226"/>
      <c r="K36" s="225">
        <f>ROUND(E36*J36,2)</f>
        <v>0</v>
      </c>
      <c r="L36" s="225">
        <v>21</v>
      </c>
      <c r="M36" s="225">
        <f>G36*(1+L36/100)</f>
        <v>0</v>
      </c>
      <c r="N36" s="225">
        <v>0</v>
      </c>
      <c r="O36" s="225">
        <f>ROUND(E36*N36,2)</f>
        <v>0</v>
      </c>
      <c r="P36" s="225">
        <v>2.4399999999999999E-3</v>
      </c>
      <c r="Q36" s="225">
        <f>ROUND(E36*P36,2)</f>
        <v>0.01</v>
      </c>
      <c r="R36" s="225"/>
      <c r="S36" s="225" t="s">
        <v>94</v>
      </c>
      <c r="T36" s="225" t="s">
        <v>94</v>
      </c>
      <c r="U36" s="225">
        <v>0.114</v>
      </c>
      <c r="V36" s="225">
        <f>ROUND(E36*U36,2)</f>
        <v>0.68</v>
      </c>
      <c r="W36" s="22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95</v>
      </c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x14ac:dyDescent="0.2">
      <c r="A37" s="228" t="s">
        <v>89</v>
      </c>
      <c r="B37" s="229" t="s">
        <v>56</v>
      </c>
      <c r="C37" s="249" t="s">
        <v>57</v>
      </c>
      <c r="D37" s="230"/>
      <c r="E37" s="231"/>
      <c r="F37" s="232"/>
      <c r="G37" s="233">
        <f>SUMIF(AG38:AG45,"&lt;&gt;NOR",G38:G45)</f>
        <v>0</v>
      </c>
      <c r="H37" s="227"/>
      <c r="I37" s="227">
        <f>SUM(I38:I45)</f>
        <v>0</v>
      </c>
      <c r="J37" s="227"/>
      <c r="K37" s="227">
        <f>SUM(K38:K45)</f>
        <v>0</v>
      </c>
      <c r="L37" s="227"/>
      <c r="M37" s="227">
        <f>SUM(M38:M45)</f>
        <v>0</v>
      </c>
      <c r="N37" s="227"/>
      <c r="O37" s="227">
        <f>SUM(O38:O45)</f>
        <v>0</v>
      </c>
      <c r="P37" s="227"/>
      <c r="Q37" s="227">
        <f>SUM(Q38:Q45)</f>
        <v>0.11</v>
      </c>
      <c r="R37" s="227"/>
      <c r="S37" s="227"/>
      <c r="T37" s="227"/>
      <c r="U37" s="227"/>
      <c r="V37" s="227">
        <f>SUM(V38:V45)</f>
        <v>5.5</v>
      </c>
      <c r="W37" s="227"/>
      <c r="AG37" t="s">
        <v>90</v>
      </c>
    </row>
    <row r="38" spans="1:60" outlineLevel="1" x14ac:dyDescent="0.2">
      <c r="A38" s="240">
        <v>18</v>
      </c>
      <c r="B38" s="241" t="s">
        <v>140</v>
      </c>
      <c r="C38" s="250" t="s">
        <v>141</v>
      </c>
      <c r="D38" s="242" t="s">
        <v>93</v>
      </c>
      <c r="E38" s="243">
        <v>15</v>
      </c>
      <c r="F38" s="244"/>
      <c r="G38" s="245">
        <f>ROUND(E38*F38,2)</f>
        <v>0</v>
      </c>
      <c r="H38" s="226"/>
      <c r="I38" s="225">
        <f>ROUND(E38*H38,2)</f>
        <v>0</v>
      </c>
      <c r="J38" s="226"/>
      <c r="K38" s="225">
        <f>ROUND(E38*J38,2)</f>
        <v>0</v>
      </c>
      <c r="L38" s="225">
        <v>21</v>
      </c>
      <c r="M38" s="225">
        <f>G38*(1+L38/100)</f>
        <v>0</v>
      </c>
      <c r="N38" s="225">
        <v>1.1E-4</v>
      </c>
      <c r="O38" s="225">
        <f>ROUND(E38*N38,2)</f>
        <v>0</v>
      </c>
      <c r="P38" s="225">
        <v>2.15E-3</v>
      </c>
      <c r="Q38" s="225">
        <f>ROUND(E38*P38,2)</f>
        <v>0.03</v>
      </c>
      <c r="R38" s="225"/>
      <c r="S38" s="225" t="s">
        <v>94</v>
      </c>
      <c r="T38" s="225" t="s">
        <v>94</v>
      </c>
      <c r="U38" s="225">
        <v>0.03</v>
      </c>
      <c r="V38" s="225">
        <f>ROUND(E38*U38,2)</f>
        <v>0.45</v>
      </c>
      <c r="W38" s="225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95</v>
      </c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outlineLevel="1" x14ac:dyDescent="0.2">
      <c r="A39" s="240">
        <v>19</v>
      </c>
      <c r="B39" s="241" t="s">
        <v>142</v>
      </c>
      <c r="C39" s="250" t="s">
        <v>143</v>
      </c>
      <c r="D39" s="242" t="s">
        <v>93</v>
      </c>
      <c r="E39" s="243">
        <v>8</v>
      </c>
      <c r="F39" s="244"/>
      <c r="G39" s="245">
        <f>ROUND(E39*F39,2)</f>
        <v>0</v>
      </c>
      <c r="H39" s="226"/>
      <c r="I39" s="225">
        <f>ROUND(E39*H39,2)</f>
        <v>0</v>
      </c>
      <c r="J39" s="226"/>
      <c r="K39" s="225">
        <f>ROUND(E39*J39,2)</f>
        <v>0</v>
      </c>
      <c r="L39" s="225">
        <v>21</v>
      </c>
      <c r="M39" s="225">
        <f>G39*(1+L39/100)</f>
        <v>0</v>
      </c>
      <c r="N39" s="225">
        <v>3.5E-4</v>
      </c>
      <c r="O39" s="225">
        <f>ROUND(E39*N39,2)</f>
        <v>0</v>
      </c>
      <c r="P39" s="225">
        <v>9.8099999999999993E-3</v>
      </c>
      <c r="Q39" s="225">
        <f>ROUND(E39*P39,2)</f>
        <v>0.08</v>
      </c>
      <c r="R39" s="225"/>
      <c r="S39" s="225" t="s">
        <v>94</v>
      </c>
      <c r="T39" s="225" t="s">
        <v>94</v>
      </c>
      <c r="U39" s="225">
        <v>5.6000000000000001E-2</v>
      </c>
      <c r="V39" s="225">
        <f>ROUND(E39*U39,2)</f>
        <v>0.45</v>
      </c>
      <c r="W39" s="225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95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">
      <c r="A40" s="240">
        <v>20</v>
      </c>
      <c r="B40" s="241" t="s">
        <v>144</v>
      </c>
      <c r="C40" s="250" t="s">
        <v>145</v>
      </c>
      <c r="D40" s="242" t="s">
        <v>146</v>
      </c>
      <c r="E40" s="243">
        <v>0.11073</v>
      </c>
      <c r="F40" s="244"/>
      <c r="G40" s="245">
        <f>ROUND(E40*F40,2)</f>
        <v>0</v>
      </c>
      <c r="H40" s="226"/>
      <c r="I40" s="225">
        <f>ROUND(E40*H40,2)</f>
        <v>0</v>
      </c>
      <c r="J40" s="226"/>
      <c r="K40" s="225">
        <f>ROUND(E40*J40,2)</f>
        <v>0</v>
      </c>
      <c r="L40" s="225">
        <v>21</v>
      </c>
      <c r="M40" s="225">
        <f>G40*(1+L40/100)</f>
        <v>0</v>
      </c>
      <c r="N40" s="225">
        <v>0</v>
      </c>
      <c r="O40" s="225">
        <f>ROUND(E40*N40,2)</f>
        <v>0</v>
      </c>
      <c r="P40" s="225">
        <v>0</v>
      </c>
      <c r="Q40" s="225">
        <f>ROUND(E40*P40,2)</f>
        <v>0</v>
      </c>
      <c r="R40" s="225"/>
      <c r="S40" s="225" t="s">
        <v>94</v>
      </c>
      <c r="T40" s="225" t="s">
        <v>94</v>
      </c>
      <c r="U40" s="225">
        <v>3.379</v>
      </c>
      <c r="V40" s="225">
        <f>ROUND(E40*U40,2)</f>
        <v>0.37</v>
      </c>
      <c r="W40" s="22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147</v>
      </c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ht="22.5" outlineLevel="1" x14ac:dyDescent="0.2">
      <c r="A41" s="234">
        <v>21</v>
      </c>
      <c r="B41" s="235" t="s">
        <v>148</v>
      </c>
      <c r="C41" s="251" t="s">
        <v>149</v>
      </c>
      <c r="D41" s="236" t="s">
        <v>113</v>
      </c>
      <c r="E41" s="237">
        <v>1</v>
      </c>
      <c r="F41" s="238"/>
      <c r="G41" s="239">
        <f>ROUND(E41*F41,2)</f>
        <v>0</v>
      </c>
      <c r="H41" s="226"/>
      <c r="I41" s="225">
        <f>ROUND(E41*H41,2)</f>
        <v>0</v>
      </c>
      <c r="J41" s="226"/>
      <c r="K41" s="225">
        <f>ROUND(E41*J41,2)</f>
        <v>0</v>
      </c>
      <c r="L41" s="225">
        <v>21</v>
      </c>
      <c r="M41" s="225">
        <f>G41*(1+L41/100)</f>
        <v>0</v>
      </c>
      <c r="N41" s="225">
        <v>3.0000000000000001E-3</v>
      </c>
      <c r="O41" s="225">
        <f>ROUND(E41*N41,2)</f>
        <v>0</v>
      </c>
      <c r="P41" s="225">
        <v>0</v>
      </c>
      <c r="Q41" s="225">
        <f>ROUND(E41*P41,2)</f>
        <v>0</v>
      </c>
      <c r="R41" s="225"/>
      <c r="S41" s="225" t="s">
        <v>117</v>
      </c>
      <c r="T41" s="225" t="s">
        <v>150</v>
      </c>
      <c r="U41" s="225">
        <v>0</v>
      </c>
      <c r="V41" s="225">
        <f>ROUND(E41*U41,2)</f>
        <v>0</v>
      </c>
      <c r="W41" s="22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132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23"/>
      <c r="B42" s="224"/>
      <c r="C42" s="252" t="s">
        <v>151</v>
      </c>
      <c r="D42" s="246"/>
      <c r="E42" s="246"/>
      <c r="F42" s="246"/>
      <c r="G42" s="246"/>
      <c r="H42" s="225"/>
      <c r="I42" s="225"/>
      <c r="J42" s="225"/>
      <c r="K42" s="225"/>
      <c r="L42" s="225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107</v>
      </c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">
      <c r="A43" s="240">
        <v>22</v>
      </c>
      <c r="B43" s="241" t="s">
        <v>152</v>
      </c>
      <c r="C43" s="250" t="s">
        <v>153</v>
      </c>
      <c r="D43" s="242" t="s">
        <v>146</v>
      </c>
      <c r="E43" s="243">
        <v>0.25267000000000001</v>
      </c>
      <c r="F43" s="244"/>
      <c r="G43" s="245">
        <f>ROUND(E43*F43,2)</f>
        <v>0</v>
      </c>
      <c r="H43" s="226"/>
      <c r="I43" s="225">
        <f>ROUND(E43*H43,2)</f>
        <v>0</v>
      </c>
      <c r="J43" s="226"/>
      <c r="K43" s="225">
        <f>ROUND(E43*J43,2)</f>
        <v>0</v>
      </c>
      <c r="L43" s="225">
        <v>21</v>
      </c>
      <c r="M43" s="225">
        <f>G43*(1+L43/100)</f>
        <v>0</v>
      </c>
      <c r="N43" s="225">
        <v>0</v>
      </c>
      <c r="O43" s="225">
        <f>ROUND(E43*N43,2)</f>
        <v>0</v>
      </c>
      <c r="P43" s="225">
        <v>0</v>
      </c>
      <c r="Q43" s="225">
        <f>ROUND(E43*P43,2)</f>
        <v>0</v>
      </c>
      <c r="R43" s="225"/>
      <c r="S43" s="225" t="s">
        <v>94</v>
      </c>
      <c r="T43" s="225" t="s">
        <v>94</v>
      </c>
      <c r="U43" s="225">
        <v>1.333</v>
      </c>
      <c r="V43" s="225">
        <f>ROUND(E43*U43,2)</f>
        <v>0.34</v>
      </c>
      <c r="W43" s="22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154</v>
      </c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">
      <c r="A44" s="240">
        <v>23</v>
      </c>
      <c r="B44" s="241" t="s">
        <v>155</v>
      </c>
      <c r="C44" s="250" t="s">
        <v>156</v>
      </c>
      <c r="D44" s="242" t="s">
        <v>157</v>
      </c>
      <c r="E44" s="243">
        <v>6</v>
      </c>
      <c r="F44" s="244"/>
      <c r="G44" s="245">
        <f>ROUND(E44*F44,2)</f>
        <v>0</v>
      </c>
      <c r="H44" s="226"/>
      <c r="I44" s="225">
        <f>ROUND(E44*H44,2)</f>
        <v>0</v>
      </c>
      <c r="J44" s="226"/>
      <c r="K44" s="225">
        <f>ROUND(E44*J44,2)</f>
        <v>0</v>
      </c>
      <c r="L44" s="225">
        <v>21</v>
      </c>
      <c r="M44" s="225">
        <f>G44*(1+L44/100)</f>
        <v>0</v>
      </c>
      <c r="N44" s="225">
        <v>0</v>
      </c>
      <c r="O44" s="225">
        <f>ROUND(E44*N44,2)</f>
        <v>0</v>
      </c>
      <c r="P44" s="225">
        <v>0</v>
      </c>
      <c r="Q44" s="225">
        <f>ROUND(E44*P44,2)</f>
        <v>0</v>
      </c>
      <c r="R44" s="225" t="s">
        <v>158</v>
      </c>
      <c r="S44" s="225" t="s">
        <v>94</v>
      </c>
      <c r="T44" s="225" t="s">
        <v>118</v>
      </c>
      <c r="U44" s="225">
        <v>0.48199999999999998</v>
      </c>
      <c r="V44" s="225">
        <f>ROUND(E44*U44,2)</f>
        <v>2.89</v>
      </c>
      <c r="W44" s="225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159</v>
      </c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">
      <c r="A45" s="240">
        <v>24</v>
      </c>
      <c r="B45" s="241" t="s">
        <v>160</v>
      </c>
      <c r="C45" s="250" t="s">
        <v>161</v>
      </c>
      <c r="D45" s="242" t="s">
        <v>162</v>
      </c>
      <c r="E45" s="243">
        <v>1</v>
      </c>
      <c r="F45" s="244"/>
      <c r="G45" s="245">
        <f>ROUND(E45*F45,2)</f>
        <v>0</v>
      </c>
      <c r="H45" s="226"/>
      <c r="I45" s="225">
        <f>ROUND(E45*H45,2)</f>
        <v>0</v>
      </c>
      <c r="J45" s="226"/>
      <c r="K45" s="225">
        <f>ROUND(E45*J45,2)</f>
        <v>0</v>
      </c>
      <c r="L45" s="225">
        <v>21</v>
      </c>
      <c r="M45" s="225">
        <f>G45*(1+L45/100)</f>
        <v>0</v>
      </c>
      <c r="N45" s="225">
        <v>0</v>
      </c>
      <c r="O45" s="225">
        <f>ROUND(E45*N45,2)</f>
        <v>0</v>
      </c>
      <c r="P45" s="225">
        <v>0</v>
      </c>
      <c r="Q45" s="225">
        <f>ROUND(E45*P45,2)</f>
        <v>0</v>
      </c>
      <c r="R45" s="225" t="s">
        <v>158</v>
      </c>
      <c r="S45" s="225" t="s">
        <v>94</v>
      </c>
      <c r="T45" s="225" t="s">
        <v>118</v>
      </c>
      <c r="U45" s="225">
        <v>1</v>
      </c>
      <c r="V45" s="225">
        <f>ROUND(E45*U45,2)</f>
        <v>1</v>
      </c>
      <c r="W45" s="22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159</v>
      </c>
      <c r="AH45" s="206"/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x14ac:dyDescent="0.2">
      <c r="A46" s="228" t="s">
        <v>89</v>
      </c>
      <c r="B46" s="229" t="s">
        <v>60</v>
      </c>
      <c r="C46" s="249" t="s">
        <v>61</v>
      </c>
      <c r="D46" s="230"/>
      <c r="E46" s="231"/>
      <c r="F46" s="232"/>
      <c r="G46" s="233">
        <f>SUMIF(AG47:AG47,"&lt;&gt;NOR",G47:G47)</f>
        <v>0</v>
      </c>
      <c r="H46" s="227"/>
      <c r="I46" s="227">
        <f>SUM(I47:I47)</f>
        <v>0</v>
      </c>
      <c r="J46" s="227"/>
      <c r="K46" s="227">
        <f>SUM(K47:K47)</f>
        <v>0</v>
      </c>
      <c r="L46" s="227"/>
      <c r="M46" s="227">
        <f>SUM(M47:M47)</f>
        <v>0</v>
      </c>
      <c r="N46" s="227"/>
      <c r="O46" s="227">
        <f>SUM(O47:O47)</f>
        <v>0</v>
      </c>
      <c r="P46" s="227"/>
      <c r="Q46" s="227">
        <f>SUM(Q47:Q47)</f>
        <v>0</v>
      </c>
      <c r="R46" s="227"/>
      <c r="S46" s="227"/>
      <c r="T46" s="227"/>
      <c r="U46" s="227"/>
      <c r="V46" s="227">
        <f>SUM(V47:V47)</f>
        <v>0.38</v>
      </c>
      <c r="W46" s="227"/>
      <c r="AG46" t="s">
        <v>90</v>
      </c>
    </row>
    <row r="47" spans="1:60" outlineLevel="1" x14ac:dyDescent="0.2">
      <c r="A47" s="234">
        <v>25</v>
      </c>
      <c r="B47" s="235" t="s">
        <v>163</v>
      </c>
      <c r="C47" s="251" t="s">
        <v>164</v>
      </c>
      <c r="D47" s="236" t="s">
        <v>165</v>
      </c>
      <c r="E47" s="237">
        <v>3</v>
      </c>
      <c r="F47" s="238"/>
      <c r="G47" s="239">
        <f>ROUND(E47*F47,2)</f>
        <v>0</v>
      </c>
      <c r="H47" s="226"/>
      <c r="I47" s="225">
        <f>ROUND(E47*H47,2)</f>
        <v>0</v>
      </c>
      <c r="J47" s="226"/>
      <c r="K47" s="225">
        <f>ROUND(E47*J47,2)</f>
        <v>0</v>
      </c>
      <c r="L47" s="225">
        <v>21</v>
      </c>
      <c r="M47" s="225">
        <f>G47*(1+L47/100)</f>
        <v>0</v>
      </c>
      <c r="N47" s="225">
        <v>1.3999999999999999E-4</v>
      </c>
      <c r="O47" s="225">
        <f>ROUND(E47*N47,2)</f>
        <v>0</v>
      </c>
      <c r="P47" s="225">
        <v>0</v>
      </c>
      <c r="Q47" s="225">
        <f>ROUND(E47*P47,2)</f>
        <v>0</v>
      </c>
      <c r="R47" s="225"/>
      <c r="S47" s="225" t="s">
        <v>117</v>
      </c>
      <c r="T47" s="225" t="s">
        <v>118</v>
      </c>
      <c r="U47" s="225">
        <v>0.125</v>
      </c>
      <c r="V47" s="225">
        <f>ROUND(E47*U47,2)</f>
        <v>0.38</v>
      </c>
      <c r="W47" s="22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95</v>
      </c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x14ac:dyDescent="0.2">
      <c r="A48" s="5"/>
      <c r="B48" s="6"/>
      <c r="C48" s="254"/>
      <c r="D48" s="8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AE48">
        <v>15</v>
      </c>
      <c r="AF48">
        <v>21</v>
      </c>
    </row>
    <row r="49" spans="1:33" x14ac:dyDescent="0.2">
      <c r="A49" s="209"/>
      <c r="B49" s="210" t="s">
        <v>31</v>
      </c>
      <c r="C49" s="255"/>
      <c r="D49" s="211"/>
      <c r="E49" s="212"/>
      <c r="F49" s="212"/>
      <c r="G49" s="248">
        <f>G8+G24+G26+G30+G35+G37+G46</f>
        <v>0</v>
      </c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AE49">
        <f>SUMIF(L7:L47,AE48,G7:G47)</f>
        <v>0</v>
      </c>
      <c r="AF49">
        <f>SUMIF(L7:L47,AF48,G7:G47)</f>
        <v>0</v>
      </c>
      <c r="AG49" t="s">
        <v>166</v>
      </c>
    </row>
    <row r="50" spans="1:33" x14ac:dyDescent="0.2">
      <c r="A50" s="5"/>
      <c r="B50" s="6"/>
      <c r="C50" s="254"/>
      <c r="D50" s="8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33" x14ac:dyDescent="0.2">
      <c r="A51" s="5"/>
      <c r="B51" s="6"/>
      <c r="C51" s="254"/>
      <c r="D51" s="8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33" x14ac:dyDescent="0.2">
      <c r="A52" s="213" t="s">
        <v>167</v>
      </c>
      <c r="B52" s="213"/>
      <c r="C52" s="256"/>
      <c r="D52" s="8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33" x14ac:dyDescent="0.2">
      <c r="A53" s="214"/>
      <c r="B53" s="215"/>
      <c r="C53" s="257"/>
      <c r="D53" s="215"/>
      <c r="E53" s="215"/>
      <c r="F53" s="215"/>
      <c r="G53" s="216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AG53" t="s">
        <v>168</v>
      </c>
    </row>
    <row r="54" spans="1:33" x14ac:dyDescent="0.2">
      <c r="A54" s="217"/>
      <c r="B54" s="218"/>
      <c r="C54" s="258"/>
      <c r="D54" s="218"/>
      <c r="E54" s="218"/>
      <c r="F54" s="218"/>
      <c r="G54" s="219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33" x14ac:dyDescent="0.2">
      <c r="A55" s="217"/>
      <c r="B55" s="218"/>
      <c r="C55" s="258"/>
      <c r="D55" s="218"/>
      <c r="E55" s="218"/>
      <c r="F55" s="218"/>
      <c r="G55" s="219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33" x14ac:dyDescent="0.2">
      <c r="A56" s="217"/>
      <c r="B56" s="218"/>
      <c r="C56" s="258"/>
      <c r="D56" s="218"/>
      <c r="E56" s="218"/>
      <c r="F56" s="218"/>
      <c r="G56" s="219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33" x14ac:dyDescent="0.2">
      <c r="A57" s="220"/>
      <c r="B57" s="221"/>
      <c r="C57" s="259"/>
      <c r="D57" s="221"/>
      <c r="E57" s="221"/>
      <c r="F57" s="221"/>
      <c r="G57" s="222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1:33" x14ac:dyDescent="0.2">
      <c r="A58" s="5"/>
      <c r="B58" s="6"/>
      <c r="C58" s="254"/>
      <c r="D58" s="8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1:33" x14ac:dyDescent="0.2">
      <c r="C59" s="260"/>
      <c r="D59" s="190"/>
      <c r="AG59" t="s">
        <v>169</v>
      </c>
    </row>
    <row r="60" spans="1:33" x14ac:dyDescent="0.2">
      <c r="D60" s="190"/>
    </row>
    <row r="61" spans="1:33" x14ac:dyDescent="0.2">
      <c r="D61" s="190"/>
    </row>
    <row r="62" spans="1:33" x14ac:dyDescent="0.2">
      <c r="D62" s="190"/>
    </row>
    <row r="63" spans="1:33" x14ac:dyDescent="0.2">
      <c r="D63" s="190"/>
    </row>
    <row r="64" spans="1:33" x14ac:dyDescent="0.2">
      <c r="D64" s="190"/>
    </row>
    <row r="65" spans="4:4" x14ac:dyDescent="0.2">
      <c r="D65" s="190"/>
    </row>
    <row r="66" spans="4:4" x14ac:dyDescent="0.2">
      <c r="D66" s="190"/>
    </row>
    <row r="67" spans="4:4" x14ac:dyDescent="0.2">
      <c r="D67" s="190"/>
    </row>
    <row r="68" spans="4:4" x14ac:dyDescent="0.2">
      <c r="D68" s="190"/>
    </row>
    <row r="69" spans="4:4" x14ac:dyDescent="0.2">
      <c r="D69" s="190"/>
    </row>
    <row r="70" spans="4:4" x14ac:dyDescent="0.2">
      <c r="D70" s="190"/>
    </row>
    <row r="71" spans="4:4" x14ac:dyDescent="0.2">
      <c r="D71" s="190"/>
    </row>
    <row r="72" spans="4:4" x14ac:dyDescent="0.2">
      <c r="D72" s="190"/>
    </row>
    <row r="73" spans="4:4" x14ac:dyDescent="0.2">
      <c r="D73" s="190"/>
    </row>
    <row r="74" spans="4:4" x14ac:dyDescent="0.2">
      <c r="D74" s="190"/>
    </row>
    <row r="75" spans="4:4" x14ac:dyDescent="0.2">
      <c r="D75" s="190"/>
    </row>
    <row r="76" spans="4:4" x14ac:dyDescent="0.2">
      <c r="D76" s="190"/>
    </row>
    <row r="77" spans="4:4" x14ac:dyDescent="0.2">
      <c r="D77" s="190"/>
    </row>
    <row r="78" spans="4:4" x14ac:dyDescent="0.2">
      <c r="D78" s="190"/>
    </row>
    <row r="79" spans="4:4" x14ac:dyDescent="0.2">
      <c r="D79" s="190"/>
    </row>
    <row r="80" spans="4:4" x14ac:dyDescent="0.2">
      <c r="D80" s="190"/>
    </row>
    <row r="81" spans="4:4" x14ac:dyDescent="0.2">
      <c r="D81" s="190"/>
    </row>
    <row r="82" spans="4:4" x14ac:dyDescent="0.2">
      <c r="D82" s="190"/>
    </row>
    <row r="83" spans="4:4" x14ac:dyDescent="0.2">
      <c r="D83" s="190"/>
    </row>
    <row r="84" spans="4:4" x14ac:dyDescent="0.2">
      <c r="D84" s="190"/>
    </row>
    <row r="85" spans="4:4" x14ac:dyDescent="0.2">
      <c r="D85" s="190"/>
    </row>
    <row r="86" spans="4:4" x14ac:dyDescent="0.2">
      <c r="D86" s="190"/>
    </row>
    <row r="87" spans="4:4" x14ac:dyDescent="0.2">
      <c r="D87" s="190"/>
    </row>
    <row r="88" spans="4:4" x14ac:dyDescent="0.2">
      <c r="D88" s="190"/>
    </row>
    <row r="89" spans="4:4" x14ac:dyDescent="0.2">
      <c r="D89" s="190"/>
    </row>
    <row r="90" spans="4:4" x14ac:dyDescent="0.2">
      <c r="D90" s="190"/>
    </row>
    <row r="91" spans="4:4" x14ac:dyDescent="0.2">
      <c r="D91" s="190"/>
    </row>
    <row r="92" spans="4:4" x14ac:dyDescent="0.2">
      <c r="D92" s="190"/>
    </row>
    <row r="93" spans="4:4" x14ac:dyDescent="0.2">
      <c r="D93" s="190"/>
    </row>
    <row r="94" spans="4:4" x14ac:dyDescent="0.2">
      <c r="D94" s="190"/>
    </row>
    <row r="95" spans="4:4" x14ac:dyDescent="0.2">
      <c r="D95" s="190"/>
    </row>
    <row r="96" spans="4:4" x14ac:dyDescent="0.2">
      <c r="D96" s="190"/>
    </row>
    <row r="97" spans="4:4" x14ac:dyDescent="0.2">
      <c r="D97" s="190"/>
    </row>
    <row r="98" spans="4:4" x14ac:dyDescent="0.2">
      <c r="D98" s="190"/>
    </row>
    <row r="99" spans="4:4" x14ac:dyDescent="0.2">
      <c r="D99" s="190"/>
    </row>
    <row r="100" spans="4:4" x14ac:dyDescent="0.2">
      <c r="D100" s="190"/>
    </row>
    <row r="101" spans="4:4" x14ac:dyDescent="0.2">
      <c r="D101" s="190"/>
    </row>
    <row r="102" spans="4:4" x14ac:dyDescent="0.2">
      <c r="D102" s="190"/>
    </row>
    <row r="103" spans="4:4" x14ac:dyDescent="0.2">
      <c r="D103" s="190"/>
    </row>
    <row r="104" spans="4:4" x14ac:dyDescent="0.2">
      <c r="D104" s="190"/>
    </row>
    <row r="105" spans="4:4" x14ac:dyDescent="0.2">
      <c r="D105" s="190"/>
    </row>
    <row r="106" spans="4:4" x14ac:dyDescent="0.2">
      <c r="D106" s="190"/>
    </row>
    <row r="107" spans="4:4" x14ac:dyDescent="0.2">
      <c r="D107" s="190"/>
    </row>
    <row r="108" spans="4:4" x14ac:dyDescent="0.2">
      <c r="D108" s="190"/>
    </row>
    <row r="109" spans="4:4" x14ac:dyDescent="0.2">
      <c r="D109" s="190"/>
    </row>
    <row r="110" spans="4:4" x14ac:dyDescent="0.2">
      <c r="D110" s="190"/>
    </row>
    <row r="111" spans="4:4" x14ac:dyDescent="0.2">
      <c r="D111" s="190"/>
    </row>
    <row r="112" spans="4:4" x14ac:dyDescent="0.2">
      <c r="D112" s="190"/>
    </row>
    <row r="113" spans="4:4" x14ac:dyDescent="0.2">
      <c r="D113" s="190"/>
    </row>
    <row r="114" spans="4:4" x14ac:dyDescent="0.2">
      <c r="D114" s="190"/>
    </row>
    <row r="115" spans="4:4" x14ac:dyDescent="0.2">
      <c r="D115" s="190"/>
    </row>
    <row r="116" spans="4:4" x14ac:dyDescent="0.2">
      <c r="D116" s="190"/>
    </row>
    <row r="117" spans="4:4" x14ac:dyDescent="0.2">
      <c r="D117" s="190"/>
    </row>
    <row r="118" spans="4:4" x14ac:dyDescent="0.2">
      <c r="D118" s="190"/>
    </row>
    <row r="119" spans="4:4" x14ac:dyDescent="0.2">
      <c r="D119" s="190"/>
    </row>
    <row r="120" spans="4:4" x14ac:dyDescent="0.2">
      <c r="D120" s="190"/>
    </row>
    <row r="121" spans="4:4" x14ac:dyDescent="0.2">
      <c r="D121" s="190"/>
    </row>
    <row r="122" spans="4:4" x14ac:dyDescent="0.2">
      <c r="D122" s="190"/>
    </row>
    <row r="123" spans="4:4" x14ac:dyDescent="0.2">
      <c r="D123" s="190"/>
    </row>
    <row r="124" spans="4:4" x14ac:dyDescent="0.2">
      <c r="D124" s="190"/>
    </row>
    <row r="125" spans="4:4" x14ac:dyDescent="0.2">
      <c r="D125" s="190"/>
    </row>
    <row r="126" spans="4:4" x14ac:dyDescent="0.2">
      <c r="D126" s="190"/>
    </row>
    <row r="127" spans="4:4" x14ac:dyDescent="0.2">
      <c r="D127" s="190"/>
    </row>
    <row r="128" spans="4:4" x14ac:dyDescent="0.2">
      <c r="D128" s="190"/>
    </row>
    <row r="129" spans="4:4" x14ac:dyDescent="0.2">
      <c r="D129" s="190"/>
    </row>
    <row r="130" spans="4:4" x14ac:dyDescent="0.2">
      <c r="D130" s="190"/>
    </row>
    <row r="131" spans="4:4" x14ac:dyDescent="0.2">
      <c r="D131" s="190"/>
    </row>
    <row r="132" spans="4:4" x14ac:dyDescent="0.2">
      <c r="D132" s="190"/>
    </row>
    <row r="133" spans="4:4" x14ac:dyDescent="0.2">
      <c r="D133" s="190"/>
    </row>
    <row r="134" spans="4:4" x14ac:dyDescent="0.2">
      <c r="D134" s="190"/>
    </row>
    <row r="135" spans="4:4" x14ac:dyDescent="0.2">
      <c r="D135" s="190"/>
    </row>
    <row r="136" spans="4:4" x14ac:dyDescent="0.2">
      <c r="D136" s="190"/>
    </row>
    <row r="137" spans="4:4" x14ac:dyDescent="0.2">
      <c r="D137" s="190"/>
    </row>
    <row r="138" spans="4:4" x14ac:dyDescent="0.2">
      <c r="D138" s="190"/>
    </row>
    <row r="139" spans="4:4" x14ac:dyDescent="0.2">
      <c r="D139" s="190"/>
    </row>
    <row r="140" spans="4:4" x14ac:dyDescent="0.2">
      <c r="D140" s="190"/>
    </row>
    <row r="141" spans="4:4" x14ac:dyDescent="0.2">
      <c r="D141" s="190"/>
    </row>
    <row r="142" spans="4:4" x14ac:dyDescent="0.2">
      <c r="D142" s="190"/>
    </row>
    <row r="143" spans="4:4" x14ac:dyDescent="0.2">
      <c r="D143" s="190"/>
    </row>
    <row r="144" spans="4:4" x14ac:dyDescent="0.2">
      <c r="D144" s="190"/>
    </row>
    <row r="145" spans="4:4" x14ac:dyDescent="0.2">
      <c r="D145" s="190"/>
    </row>
    <row r="146" spans="4:4" x14ac:dyDescent="0.2">
      <c r="D146" s="190"/>
    </row>
    <row r="147" spans="4:4" x14ac:dyDescent="0.2">
      <c r="D147" s="190"/>
    </row>
    <row r="148" spans="4:4" x14ac:dyDescent="0.2">
      <c r="D148" s="190"/>
    </row>
    <row r="149" spans="4:4" x14ac:dyDescent="0.2">
      <c r="D149" s="190"/>
    </row>
    <row r="150" spans="4:4" x14ac:dyDescent="0.2">
      <c r="D150" s="190"/>
    </row>
    <row r="151" spans="4:4" x14ac:dyDescent="0.2">
      <c r="D151" s="190"/>
    </row>
    <row r="152" spans="4:4" x14ac:dyDescent="0.2">
      <c r="D152" s="190"/>
    </row>
    <row r="153" spans="4:4" x14ac:dyDescent="0.2">
      <c r="D153" s="190"/>
    </row>
    <row r="154" spans="4:4" x14ac:dyDescent="0.2">
      <c r="D154" s="190"/>
    </row>
    <row r="155" spans="4:4" x14ac:dyDescent="0.2">
      <c r="D155" s="190"/>
    </row>
    <row r="156" spans="4:4" x14ac:dyDescent="0.2">
      <c r="D156" s="190"/>
    </row>
    <row r="157" spans="4:4" x14ac:dyDescent="0.2">
      <c r="D157" s="190"/>
    </row>
    <row r="158" spans="4:4" x14ac:dyDescent="0.2">
      <c r="D158" s="190"/>
    </row>
    <row r="159" spans="4:4" x14ac:dyDescent="0.2">
      <c r="D159" s="190"/>
    </row>
    <row r="160" spans="4:4" x14ac:dyDescent="0.2">
      <c r="D160" s="190"/>
    </row>
    <row r="161" spans="4:4" x14ac:dyDescent="0.2">
      <c r="D161" s="190"/>
    </row>
    <row r="162" spans="4:4" x14ac:dyDescent="0.2">
      <c r="D162" s="190"/>
    </row>
    <row r="163" spans="4:4" x14ac:dyDescent="0.2">
      <c r="D163" s="190"/>
    </row>
    <row r="164" spans="4:4" x14ac:dyDescent="0.2">
      <c r="D164" s="190"/>
    </row>
    <row r="165" spans="4:4" x14ac:dyDescent="0.2">
      <c r="D165" s="190"/>
    </row>
    <row r="166" spans="4:4" x14ac:dyDescent="0.2">
      <c r="D166" s="190"/>
    </row>
    <row r="167" spans="4:4" x14ac:dyDescent="0.2">
      <c r="D167" s="190"/>
    </row>
    <row r="168" spans="4:4" x14ac:dyDescent="0.2">
      <c r="D168" s="190"/>
    </row>
    <row r="169" spans="4:4" x14ac:dyDescent="0.2">
      <c r="D169" s="190"/>
    </row>
    <row r="170" spans="4:4" x14ac:dyDescent="0.2">
      <c r="D170" s="190"/>
    </row>
    <row r="171" spans="4:4" x14ac:dyDescent="0.2">
      <c r="D171" s="190"/>
    </row>
    <row r="172" spans="4:4" x14ac:dyDescent="0.2">
      <c r="D172" s="190"/>
    </row>
    <row r="173" spans="4:4" x14ac:dyDescent="0.2">
      <c r="D173" s="190"/>
    </row>
    <row r="174" spans="4:4" x14ac:dyDescent="0.2">
      <c r="D174" s="190"/>
    </row>
    <row r="175" spans="4:4" x14ac:dyDescent="0.2">
      <c r="D175" s="190"/>
    </row>
    <row r="176" spans="4:4" x14ac:dyDescent="0.2">
      <c r="D176" s="190"/>
    </row>
    <row r="177" spans="4:4" x14ac:dyDescent="0.2">
      <c r="D177" s="190"/>
    </row>
    <row r="178" spans="4:4" x14ac:dyDescent="0.2">
      <c r="D178" s="190"/>
    </row>
    <row r="179" spans="4:4" x14ac:dyDescent="0.2">
      <c r="D179" s="190"/>
    </row>
    <row r="180" spans="4:4" x14ac:dyDescent="0.2">
      <c r="D180" s="190"/>
    </row>
    <row r="181" spans="4:4" x14ac:dyDescent="0.2">
      <c r="D181" s="190"/>
    </row>
    <row r="182" spans="4:4" x14ac:dyDescent="0.2">
      <c r="D182" s="190"/>
    </row>
    <row r="183" spans="4:4" x14ac:dyDescent="0.2">
      <c r="D183" s="190"/>
    </row>
    <row r="184" spans="4:4" x14ac:dyDescent="0.2">
      <c r="D184" s="190"/>
    </row>
    <row r="185" spans="4:4" x14ac:dyDescent="0.2">
      <c r="D185" s="190"/>
    </row>
    <row r="186" spans="4:4" x14ac:dyDescent="0.2">
      <c r="D186" s="190"/>
    </row>
    <row r="187" spans="4:4" x14ac:dyDescent="0.2">
      <c r="D187" s="190"/>
    </row>
    <row r="188" spans="4:4" x14ac:dyDescent="0.2">
      <c r="D188" s="190"/>
    </row>
    <row r="189" spans="4:4" x14ac:dyDescent="0.2">
      <c r="D189" s="190"/>
    </row>
    <row r="190" spans="4:4" x14ac:dyDescent="0.2">
      <c r="D190" s="190"/>
    </row>
    <row r="191" spans="4:4" x14ac:dyDescent="0.2">
      <c r="D191" s="190"/>
    </row>
    <row r="192" spans="4:4" x14ac:dyDescent="0.2">
      <c r="D192" s="190"/>
    </row>
    <row r="193" spans="4:4" x14ac:dyDescent="0.2">
      <c r="D193" s="190"/>
    </row>
    <row r="194" spans="4:4" x14ac:dyDescent="0.2">
      <c r="D194" s="190"/>
    </row>
    <row r="195" spans="4:4" x14ac:dyDescent="0.2">
      <c r="D195" s="190"/>
    </row>
    <row r="196" spans="4:4" x14ac:dyDescent="0.2">
      <c r="D196" s="190"/>
    </row>
    <row r="197" spans="4:4" x14ac:dyDescent="0.2">
      <c r="D197" s="190"/>
    </row>
    <row r="198" spans="4:4" x14ac:dyDescent="0.2">
      <c r="D198" s="190"/>
    </row>
    <row r="199" spans="4:4" x14ac:dyDescent="0.2">
      <c r="D199" s="190"/>
    </row>
    <row r="200" spans="4:4" x14ac:dyDescent="0.2">
      <c r="D200" s="190"/>
    </row>
    <row r="201" spans="4:4" x14ac:dyDescent="0.2">
      <c r="D201" s="190"/>
    </row>
    <row r="202" spans="4:4" x14ac:dyDescent="0.2">
      <c r="D202" s="190"/>
    </row>
    <row r="203" spans="4:4" x14ac:dyDescent="0.2">
      <c r="D203" s="190"/>
    </row>
    <row r="204" spans="4:4" x14ac:dyDescent="0.2">
      <c r="D204" s="190"/>
    </row>
    <row r="205" spans="4:4" x14ac:dyDescent="0.2">
      <c r="D205" s="190"/>
    </row>
    <row r="206" spans="4:4" x14ac:dyDescent="0.2">
      <c r="D206" s="190"/>
    </row>
    <row r="207" spans="4:4" x14ac:dyDescent="0.2">
      <c r="D207" s="190"/>
    </row>
    <row r="208" spans="4:4" x14ac:dyDescent="0.2">
      <c r="D208" s="190"/>
    </row>
    <row r="209" spans="4:4" x14ac:dyDescent="0.2">
      <c r="D209" s="190"/>
    </row>
    <row r="210" spans="4:4" x14ac:dyDescent="0.2">
      <c r="D210" s="190"/>
    </row>
    <row r="211" spans="4:4" x14ac:dyDescent="0.2">
      <c r="D211" s="190"/>
    </row>
    <row r="212" spans="4:4" x14ac:dyDescent="0.2">
      <c r="D212" s="190"/>
    </row>
    <row r="213" spans="4:4" x14ac:dyDescent="0.2">
      <c r="D213" s="190"/>
    </row>
    <row r="214" spans="4:4" x14ac:dyDescent="0.2">
      <c r="D214" s="190"/>
    </row>
    <row r="215" spans="4:4" x14ac:dyDescent="0.2">
      <c r="D215" s="190"/>
    </row>
    <row r="216" spans="4:4" x14ac:dyDescent="0.2">
      <c r="D216" s="190"/>
    </row>
    <row r="217" spans="4:4" x14ac:dyDescent="0.2">
      <c r="D217" s="190"/>
    </row>
    <row r="218" spans="4:4" x14ac:dyDescent="0.2">
      <c r="D218" s="190"/>
    </row>
    <row r="219" spans="4:4" x14ac:dyDescent="0.2">
      <c r="D219" s="190"/>
    </row>
    <row r="220" spans="4:4" x14ac:dyDescent="0.2">
      <c r="D220" s="190"/>
    </row>
    <row r="221" spans="4:4" x14ac:dyDescent="0.2">
      <c r="D221" s="190"/>
    </row>
    <row r="222" spans="4:4" x14ac:dyDescent="0.2">
      <c r="D222" s="190"/>
    </row>
    <row r="223" spans="4:4" x14ac:dyDescent="0.2">
      <c r="D223" s="190"/>
    </row>
    <row r="224" spans="4:4" x14ac:dyDescent="0.2">
      <c r="D224" s="190"/>
    </row>
    <row r="225" spans="4:4" x14ac:dyDescent="0.2">
      <c r="D225" s="190"/>
    </row>
    <row r="226" spans="4:4" x14ac:dyDescent="0.2">
      <c r="D226" s="190"/>
    </row>
    <row r="227" spans="4:4" x14ac:dyDescent="0.2">
      <c r="D227" s="190"/>
    </row>
    <row r="228" spans="4:4" x14ac:dyDescent="0.2">
      <c r="D228" s="190"/>
    </row>
    <row r="229" spans="4:4" x14ac:dyDescent="0.2">
      <c r="D229" s="190"/>
    </row>
    <row r="230" spans="4:4" x14ac:dyDescent="0.2">
      <c r="D230" s="190"/>
    </row>
    <row r="231" spans="4:4" x14ac:dyDescent="0.2">
      <c r="D231" s="190"/>
    </row>
    <row r="232" spans="4:4" x14ac:dyDescent="0.2">
      <c r="D232" s="190"/>
    </row>
    <row r="233" spans="4:4" x14ac:dyDescent="0.2">
      <c r="D233" s="190"/>
    </row>
    <row r="234" spans="4:4" x14ac:dyDescent="0.2">
      <c r="D234" s="190"/>
    </row>
    <row r="235" spans="4:4" x14ac:dyDescent="0.2">
      <c r="D235" s="190"/>
    </row>
    <row r="236" spans="4:4" x14ac:dyDescent="0.2">
      <c r="D236" s="190"/>
    </row>
    <row r="237" spans="4:4" x14ac:dyDescent="0.2">
      <c r="D237" s="190"/>
    </row>
    <row r="238" spans="4:4" x14ac:dyDescent="0.2">
      <c r="D238" s="190"/>
    </row>
    <row r="239" spans="4:4" x14ac:dyDescent="0.2">
      <c r="D239" s="190"/>
    </row>
    <row r="240" spans="4:4" x14ac:dyDescent="0.2">
      <c r="D240" s="190"/>
    </row>
    <row r="241" spans="4:4" x14ac:dyDescent="0.2">
      <c r="D241" s="190"/>
    </row>
    <row r="242" spans="4:4" x14ac:dyDescent="0.2">
      <c r="D242" s="190"/>
    </row>
    <row r="243" spans="4:4" x14ac:dyDescent="0.2">
      <c r="D243" s="190"/>
    </row>
    <row r="244" spans="4:4" x14ac:dyDescent="0.2">
      <c r="D244" s="190"/>
    </row>
    <row r="245" spans="4:4" x14ac:dyDescent="0.2">
      <c r="D245" s="190"/>
    </row>
    <row r="246" spans="4:4" x14ac:dyDescent="0.2">
      <c r="D246" s="190"/>
    </row>
    <row r="247" spans="4:4" x14ac:dyDescent="0.2">
      <c r="D247" s="190"/>
    </row>
    <row r="248" spans="4:4" x14ac:dyDescent="0.2">
      <c r="D248" s="190"/>
    </row>
    <row r="249" spans="4:4" x14ac:dyDescent="0.2">
      <c r="D249" s="190"/>
    </row>
    <row r="250" spans="4:4" x14ac:dyDescent="0.2">
      <c r="D250" s="190"/>
    </row>
    <row r="251" spans="4:4" x14ac:dyDescent="0.2">
      <c r="D251" s="190"/>
    </row>
    <row r="252" spans="4:4" x14ac:dyDescent="0.2">
      <c r="D252" s="190"/>
    </row>
    <row r="253" spans="4:4" x14ac:dyDescent="0.2">
      <c r="D253" s="190"/>
    </row>
    <row r="254" spans="4:4" x14ac:dyDescent="0.2">
      <c r="D254" s="190"/>
    </row>
    <row r="255" spans="4:4" x14ac:dyDescent="0.2">
      <c r="D255" s="190"/>
    </row>
    <row r="256" spans="4:4" x14ac:dyDescent="0.2">
      <c r="D256" s="190"/>
    </row>
    <row r="257" spans="4:4" x14ac:dyDescent="0.2">
      <c r="D257" s="190"/>
    </row>
    <row r="258" spans="4:4" x14ac:dyDescent="0.2">
      <c r="D258" s="190"/>
    </row>
    <row r="259" spans="4:4" x14ac:dyDescent="0.2">
      <c r="D259" s="190"/>
    </row>
    <row r="260" spans="4:4" x14ac:dyDescent="0.2">
      <c r="D260" s="190"/>
    </row>
    <row r="261" spans="4:4" x14ac:dyDescent="0.2">
      <c r="D261" s="190"/>
    </row>
    <row r="262" spans="4:4" x14ac:dyDescent="0.2">
      <c r="D262" s="190"/>
    </row>
    <row r="263" spans="4:4" x14ac:dyDescent="0.2">
      <c r="D263" s="190"/>
    </row>
    <row r="264" spans="4:4" x14ac:dyDescent="0.2">
      <c r="D264" s="190"/>
    </row>
    <row r="265" spans="4:4" x14ac:dyDescent="0.2">
      <c r="D265" s="190"/>
    </row>
    <row r="266" spans="4:4" x14ac:dyDescent="0.2">
      <c r="D266" s="190"/>
    </row>
    <row r="267" spans="4:4" x14ac:dyDescent="0.2">
      <c r="D267" s="190"/>
    </row>
    <row r="268" spans="4:4" x14ac:dyDescent="0.2">
      <c r="D268" s="190"/>
    </row>
    <row r="269" spans="4:4" x14ac:dyDescent="0.2">
      <c r="D269" s="190"/>
    </row>
    <row r="270" spans="4:4" x14ac:dyDescent="0.2">
      <c r="D270" s="190"/>
    </row>
    <row r="271" spans="4:4" x14ac:dyDescent="0.2">
      <c r="D271" s="190"/>
    </row>
    <row r="272" spans="4:4" x14ac:dyDescent="0.2">
      <c r="D272" s="190"/>
    </row>
    <row r="273" spans="4:4" x14ac:dyDescent="0.2">
      <c r="D273" s="190"/>
    </row>
    <row r="274" spans="4:4" x14ac:dyDescent="0.2">
      <c r="D274" s="190"/>
    </row>
    <row r="275" spans="4:4" x14ac:dyDescent="0.2">
      <c r="D275" s="190"/>
    </row>
    <row r="276" spans="4:4" x14ac:dyDescent="0.2">
      <c r="D276" s="190"/>
    </row>
    <row r="277" spans="4:4" x14ac:dyDescent="0.2">
      <c r="D277" s="190"/>
    </row>
    <row r="278" spans="4:4" x14ac:dyDescent="0.2">
      <c r="D278" s="190"/>
    </row>
    <row r="279" spans="4:4" x14ac:dyDescent="0.2">
      <c r="D279" s="190"/>
    </row>
    <row r="280" spans="4:4" x14ac:dyDescent="0.2">
      <c r="D280" s="190"/>
    </row>
    <row r="281" spans="4:4" x14ac:dyDescent="0.2">
      <c r="D281" s="190"/>
    </row>
    <row r="282" spans="4:4" x14ac:dyDescent="0.2">
      <c r="D282" s="190"/>
    </row>
    <row r="283" spans="4:4" x14ac:dyDescent="0.2">
      <c r="D283" s="190"/>
    </row>
    <row r="284" spans="4:4" x14ac:dyDescent="0.2">
      <c r="D284" s="190"/>
    </row>
    <row r="285" spans="4:4" x14ac:dyDescent="0.2">
      <c r="D285" s="190"/>
    </row>
    <row r="286" spans="4:4" x14ac:dyDescent="0.2">
      <c r="D286" s="190"/>
    </row>
    <row r="287" spans="4:4" x14ac:dyDescent="0.2">
      <c r="D287" s="190"/>
    </row>
    <row r="288" spans="4:4" x14ac:dyDescent="0.2">
      <c r="D288" s="190"/>
    </row>
    <row r="289" spans="4:4" x14ac:dyDescent="0.2">
      <c r="D289" s="190"/>
    </row>
    <row r="290" spans="4:4" x14ac:dyDescent="0.2">
      <c r="D290" s="190"/>
    </row>
    <row r="291" spans="4:4" x14ac:dyDescent="0.2">
      <c r="D291" s="190"/>
    </row>
    <row r="292" spans="4:4" x14ac:dyDescent="0.2">
      <c r="D292" s="190"/>
    </row>
    <row r="293" spans="4:4" x14ac:dyDescent="0.2">
      <c r="D293" s="190"/>
    </row>
    <row r="294" spans="4:4" x14ac:dyDescent="0.2">
      <c r="D294" s="190"/>
    </row>
    <row r="295" spans="4:4" x14ac:dyDescent="0.2">
      <c r="D295" s="190"/>
    </row>
    <row r="296" spans="4:4" x14ac:dyDescent="0.2">
      <c r="D296" s="190"/>
    </row>
    <row r="297" spans="4:4" x14ac:dyDescent="0.2">
      <c r="D297" s="190"/>
    </row>
    <row r="298" spans="4:4" x14ac:dyDescent="0.2">
      <c r="D298" s="190"/>
    </row>
    <row r="299" spans="4:4" x14ac:dyDescent="0.2">
      <c r="D299" s="190"/>
    </row>
    <row r="300" spans="4:4" x14ac:dyDescent="0.2">
      <c r="D300" s="190"/>
    </row>
    <row r="301" spans="4:4" x14ac:dyDescent="0.2">
      <c r="D301" s="190"/>
    </row>
    <row r="302" spans="4:4" x14ac:dyDescent="0.2">
      <c r="D302" s="190"/>
    </row>
    <row r="303" spans="4:4" x14ac:dyDescent="0.2">
      <c r="D303" s="190"/>
    </row>
    <row r="304" spans="4:4" x14ac:dyDescent="0.2">
      <c r="D304" s="190"/>
    </row>
    <row r="305" spans="4:4" x14ac:dyDescent="0.2">
      <c r="D305" s="190"/>
    </row>
    <row r="306" spans="4:4" x14ac:dyDescent="0.2">
      <c r="D306" s="190"/>
    </row>
    <row r="307" spans="4:4" x14ac:dyDescent="0.2">
      <c r="D307" s="190"/>
    </row>
    <row r="308" spans="4:4" x14ac:dyDescent="0.2">
      <c r="D308" s="190"/>
    </row>
    <row r="309" spans="4:4" x14ac:dyDescent="0.2">
      <c r="D309" s="190"/>
    </row>
    <row r="310" spans="4:4" x14ac:dyDescent="0.2">
      <c r="D310" s="190"/>
    </row>
    <row r="311" spans="4:4" x14ac:dyDescent="0.2">
      <c r="D311" s="190"/>
    </row>
    <row r="312" spans="4:4" x14ac:dyDescent="0.2">
      <c r="D312" s="190"/>
    </row>
    <row r="313" spans="4:4" x14ac:dyDescent="0.2">
      <c r="D313" s="190"/>
    </row>
    <row r="314" spans="4:4" x14ac:dyDescent="0.2">
      <c r="D314" s="190"/>
    </row>
    <row r="315" spans="4:4" x14ac:dyDescent="0.2">
      <c r="D315" s="190"/>
    </row>
    <row r="316" spans="4:4" x14ac:dyDescent="0.2">
      <c r="D316" s="190"/>
    </row>
    <row r="317" spans="4:4" x14ac:dyDescent="0.2">
      <c r="D317" s="190"/>
    </row>
    <row r="318" spans="4:4" x14ac:dyDescent="0.2">
      <c r="D318" s="190"/>
    </row>
    <row r="319" spans="4:4" x14ac:dyDescent="0.2">
      <c r="D319" s="190"/>
    </row>
    <row r="320" spans="4:4" x14ac:dyDescent="0.2">
      <c r="D320" s="190"/>
    </row>
    <row r="321" spans="4:4" x14ac:dyDescent="0.2">
      <c r="D321" s="190"/>
    </row>
    <row r="322" spans="4:4" x14ac:dyDescent="0.2">
      <c r="D322" s="190"/>
    </row>
    <row r="323" spans="4:4" x14ac:dyDescent="0.2">
      <c r="D323" s="190"/>
    </row>
    <row r="324" spans="4:4" x14ac:dyDescent="0.2">
      <c r="D324" s="190"/>
    </row>
    <row r="325" spans="4:4" x14ac:dyDescent="0.2">
      <c r="D325" s="190"/>
    </row>
    <row r="326" spans="4:4" x14ac:dyDescent="0.2">
      <c r="D326" s="190"/>
    </row>
    <row r="327" spans="4:4" x14ac:dyDescent="0.2">
      <c r="D327" s="190"/>
    </row>
    <row r="328" spans="4:4" x14ac:dyDescent="0.2">
      <c r="D328" s="190"/>
    </row>
    <row r="329" spans="4:4" x14ac:dyDescent="0.2">
      <c r="D329" s="190"/>
    </row>
    <row r="330" spans="4:4" x14ac:dyDescent="0.2">
      <c r="D330" s="190"/>
    </row>
    <row r="331" spans="4:4" x14ac:dyDescent="0.2">
      <c r="D331" s="190"/>
    </row>
    <row r="332" spans="4:4" x14ac:dyDescent="0.2">
      <c r="D332" s="190"/>
    </row>
    <row r="333" spans="4:4" x14ac:dyDescent="0.2">
      <c r="D333" s="190"/>
    </row>
    <row r="334" spans="4:4" x14ac:dyDescent="0.2">
      <c r="D334" s="190"/>
    </row>
    <row r="335" spans="4:4" x14ac:dyDescent="0.2">
      <c r="D335" s="190"/>
    </row>
    <row r="336" spans="4:4" x14ac:dyDescent="0.2">
      <c r="D336" s="190"/>
    </row>
    <row r="337" spans="4:4" x14ac:dyDescent="0.2">
      <c r="D337" s="190"/>
    </row>
    <row r="338" spans="4:4" x14ac:dyDescent="0.2">
      <c r="D338" s="190"/>
    </row>
    <row r="339" spans="4:4" x14ac:dyDescent="0.2">
      <c r="D339" s="190"/>
    </row>
    <row r="340" spans="4:4" x14ac:dyDescent="0.2">
      <c r="D340" s="190"/>
    </row>
    <row r="341" spans="4:4" x14ac:dyDescent="0.2">
      <c r="D341" s="190"/>
    </row>
    <row r="342" spans="4:4" x14ac:dyDescent="0.2">
      <c r="D342" s="190"/>
    </row>
    <row r="343" spans="4:4" x14ac:dyDescent="0.2">
      <c r="D343" s="190"/>
    </row>
    <row r="344" spans="4:4" x14ac:dyDescent="0.2">
      <c r="D344" s="190"/>
    </row>
    <row r="345" spans="4:4" x14ac:dyDescent="0.2">
      <c r="D345" s="190"/>
    </row>
    <row r="346" spans="4:4" x14ac:dyDescent="0.2">
      <c r="D346" s="190"/>
    </row>
    <row r="347" spans="4:4" x14ac:dyDescent="0.2">
      <c r="D347" s="190"/>
    </row>
    <row r="348" spans="4:4" x14ac:dyDescent="0.2">
      <c r="D348" s="190"/>
    </row>
    <row r="349" spans="4:4" x14ac:dyDescent="0.2">
      <c r="D349" s="190"/>
    </row>
    <row r="350" spans="4:4" x14ac:dyDescent="0.2">
      <c r="D350" s="190"/>
    </row>
    <row r="351" spans="4:4" x14ac:dyDescent="0.2">
      <c r="D351" s="190"/>
    </row>
    <row r="352" spans="4:4" x14ac:dyDescent="0.2">
      <c r="D352" s="190"/>
    </row>
    <row r="353" spans="4:4" x14ac:dyDescent="0.2">
      <c r="D353" s="190"/>
    </row>
    <row r="354" spans="4:4" x14ac:dyDescent="0.2">
      <c r="D354" s="190"/>
    </row>
    <row r="355" spans="4:4" x14ac:dyDescent="0.2">
      <c r="D355" s="190"/>
    </row>
    <row r="356" spans="4:4" x14ac:dyDescent="0.2">
      <c r="D356" s="190"/>
    </row>
    <row r="357" spans="4:4" x14ac:dyDescent="0.2">
      <c r="D357" s="190"/>
    </row>
    <row r="358" spans="4:4" x14ac:dyDescent="0.2">
      <c r="D358" s="190"/>
    </row>
    <row r="359" spans="4:4" x14ac:dyDescent="0.2">
      <c r="D359" s="190"/>
    </row>
    <row r="360" spans="4:4" x14ac:dyDescent="0.2">
      <c r="D360" s="190"/>
    </row>
    <row r="361" spans="4:4" x14ac:dyDescent="0.2">
      <c r="D361" s="190"/>
    </row>
    <row r="362" spans="4:4" x14ac:dyDescent="0.2">
      <c r="D362" s="190"/>
    </row>
    <row r="363" spans="4:4" x14ac:dyDescent="0.2">
      <c r="D363" s="190"/>
    </row>
    <row r="364" spans="4:4" x14ac:dyDescent="0.2">
      <c r="D364" s="190"/>
    </row>
    <row r="365" spans="4:4" x14ac:dyDescent="0.2">
      <c r="D365" s="190"/>
    </row>
    <row r="366" spans="4:4" x14ac:dyDescent="0.2">
      <c r="D366" s="190"/>
    </row>
    <row r="367" spans="4:4" x14ac:dyDescent="0.2">
      <c r="D367" s="190"/>
    </row>
    <row r="368" spans="4:4" x14ac:dyDescent="0.2">
      <c r="D368" s="190"/>
    </row>
    <row r="369" spans="4:4" x14ac:dyDescent="0.2">
      <c r="D369" s="190"/>
    </row>
    <row r="370" spans="4:4" x14ac:dyDescent="0.2">
      <c r="D370" s="190"/>
    </row>
    <row r="371" spans="4:4" x14ac:dyDescent="0.2">
      <c r="D371" s="190"/>
    </row>
    <row r="372" spans="4:4" x14ac:dyDescent="0.2">
      <c r="D372" s="190"/>
    </row>
    <row r="373" spans="4:4" x14ac:dyDescent="0.2">
      <c r="D373" s="190"/>
    </row>
    <row r="374" spans="4:4" x14ac:dyDescent="0.2">
      <c r="D374" s="190"/>
    </row>
    <row r="375" spans="4:4" x14ac:dyDescent="0.2">
      <c r="D375" s="190"/>
    </row>
    <row r="376" spans="4:4" x14ac:dyDescent="0.2">
      <c r="D376" s="190"/>
    </row>
    <row r="377" spans="4:4" x14ac:dyDescent="0.2">
      <c r="D377" s="190"/>
    </row>
    <row r="378" spans="4:4" x14ac:dyDescent="0.2">
      <c r="D378" s="190"/>
    </row>
    <row r="379" spans="4:4" x14ac:dyDescent="0.2">
      <c r="D379" s="190"/>
    </row>
    <row r="380" spans="4:4" x14ac:dyDescent="0.2">
      <c r="D380" s="190"/>
    </row>
    <row r="381" spans="4:4" x14ac:dyDescent="0.2">
      <c r="D381" s="190"/>
    </row>
    <row r="382" spans="4:4" x14ac:dyDescent="0.2">
      <c r="D382" s="190"/>
    </row>
    <row r="383" spans="4:4" x14ac:dyDescent="0.2">
      <c r="D383" s="190"/>
    </row>
    <row r="384" spans="4:4" x14ac:dyDescent="0.2">
      <c r="D384" s="190"/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password="C787" sheet="1"/>
  <mergeCells count="14">
    <mergeCell ref="C28:G28"/>
    <mergeCell ref="C29:G29"/>
    <mergeCell ref="C34:G34"/>
    <mergeCell ref="C42:G42"/>
    <mergeCell ref="A1:G1"/>
    <mergeCell ref="C2:G2"/>
    <mergeCell ref="C3:G3"/>
    <mergeCell ref="C4:G4"/>
    <mergeCell ref="A52:C52"/>
    <mergeCell ref="A53:G57"/>
    <mergeCell ref="C15:G15"/>
    <mergeCell ref="C16:G16"/>
    <mergeCell ref="C18:G18"/>
    <mergeCell ref="C19:G1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PS1 PJ1.2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'PS1 PJ1.2 Pol'!Názvy_tisku</vt:lpstr>
      <vt:lpstr>oadresa</vt:lpstr>
      <vt:lpstr>Stavba!Objednatel</vt:lpstr>
      <vt:lpstr>Stavba!Objekt</vt:lpstr>
      <vt:lpstr>'PS1 PJ1.2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Navrátil Pavel</dc:creator>
  <cp:lastModifiedBy>Navrátil Pavel</cp:lastModifiedBy>
  <cp:lastPrinted>2014-02-28T09:52:57Z</cp:lastPrinted>
  <dcterms:created xsi:type="dcterms:W3CDTF">2009-04-08T07:15:50Z</dcterms:created>
  <dcterms:modified xsi:type="dcterms:W3CDTF">2018-04-23T03:59:09Z</dcterms:modified>
</cp:coreProperties>
</file>